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202300"/>
  <mc:AlternateContent xmlns:mc="http://schemas.openxmlformats.org/markup-compatibility/2006">
    <mc:Choice Requires="x15">
      <x15ac:absPath xmlns:x15ac="http://schemas.microsoft.com/office/spreadsheetml/2010/11/ac" url="S:\Corporate Affairs\Website\RFPs\EKPC\EKPC 2026 RFP\"/>
    </mc:Choice>
  </mc:AlternateContent>
  <xr:revisionPtr revIDLastSave="0" documentId="8_{0653A96E-154C-40F0-ADE2-8A194EDB3C46}" xr6:coauthVersionLast="47" xr6:coauthVersionMax="47" xr10:uidLastSave="{00000000-0000-0000-0000-000000000000}"/>
  <bookViews>
    <workbookView xWindow="38280" yWindow="-120" windowWidth="38640" windowHeight="21120" firstSheet="1" activeTab="1" xr2:uid="{2FB970A8-35E5-4E53-ADD6-14ADB93222E0}"/>
  </bookViews>
  <sheets>
    <sheet name="Respondent Instructions" sheetId="5378" r:id="rId1"/>
    <sheet name="RFP Appendix A" sheetId="5376" r:id="rId2"/>
    <sheet name="Appendix Controls" sheetId="5377" state="hidden" r:id="rId3"/>
  </sheets>
  <definedNames>
    <definedName name="_xlnm._FilterDatabase" localSheetId="1" hidden="1">'RFP Appendix A'!$B$11:$F$12</definedName>
    <definedName name="Basis_for_minimum_capacity_guarantee">'Appendix Controls'!$I$34:$I$36</definedName>
    <definedName name="Basis_of_Capacity_Charge">'Appendix Controls'!$H$34:$H$36</definedName>
    <definedName name="Block_Energy">'Appendix Controls'!$A$25</definedName>
    <definedName name="Blocks">'Appendix Controls'!$B$34:$B$38</definedName>
    <definedName name="Bundled_Capacity_and_Energy_Block">'Appendix Controls'!$B$25</definedName>
    <definedName name="Capacity_Accreditation_Type">'Appendix Controls'!$F$34:$F$35</definedName>
    <definedName name="Capacity_and_Energy_PPA">'Appendix Controls'!$E$3:$E$11</definedName>
    <definedName name="Capacity_and_Energy_Tolling_Agreement">'Appendix Controls'!$F$3:$F$7</definedName>
    <definedName name="Capacity_Only_PPA">'Appendix Controls'!$G$3:$G$10</definedName>
    <definedName name="Contract">'Appendix Controls'!$C$3:$C$8</definedName>
    <definedName name="Energy_Only_PPA">'Appendix Controls'!$H$3:$H$10</definedName>
    <definedName name="Energy_Only_Tolling_Agreement">'Appendix Controls'!$I$3:$I$6</definedName>
    <definedName name="Firm_Capacity_Block">'Appendix Controls'!$C$25</definedName>
    <definedName name="Fuel_Type">'Appendix Controls'!$A$34:$A$39</definedName>
    <definedName name="HydroElectric">'Appendix Controls'!$D$25</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Market">'Appendix Controls'!$D$34:$D$42</definedName>
    <definedName name="N_A">'Appendix Controls'!$A$15:$A$16</definedName>
    <definedName name="No_Block">'Appendix Controls'!$C$34:$C$36</definedName>
    <definedName name="Offer_Classification">'Appendix Controls'!$A$3:$A$5</definedName>
    <definedName name="Other">'Appendix Controls'!$D$3:$D$8</definedName>
    <definedName name="Outright_Asset_Sale_2">'Appendix Controls'!$E$14:$E$21</definedName>
    <definedName name="_xlnm.Print_Area" localSheetId="0">'Respondent Instructions'!$A$1:$F$28</definedName>
    <definedName name="_xlnm.Print_Area" localSheetId="1">'RFP Appendix A'!$B$2:$F$101</definedName>
    <definedName name="_xlnm.Print_Titles" localSheetId="0">'Respondent Instructions'!$1:$2</definedName>
    <definedName name="Resource_Technology">'Appendix Controls'!$B$15:$B$22</definedName>
    <definedName name="Sale_of_Existing_Resource">'Appendix Controls'!$E$14:$E$21</definedName>
    <definedName name="Settlement">'Appendix Controls'!$E$34:$E$37</definedName>
    <definedName name="Solar___Storage_Resource">'Appendix Controls'!$F$25:$F$29</definedName>
    <definedName name="Solar_Resource">'Appendix Controls'!$E$25:$E$29</definedName>
    <definedName name="Standalone_Storage__Resource">'Appendix Controls'!$G$25:$G$27</definedName>
    <definedName name="Thermal_Resource">'Appendix Controls'!$H$25:$H$31</definedName>
    <definedName name="Transmission_Interconnection_kV">'Appendix Controls'!$G$34:$G$42</definedName>
    <definedName name="Wind___Storage_Resource">'Appendix Controls'!$J$25:$J$26</definedName>
    <definedName name="Wind_Resource">'Appendix Controls'!$I$25:$I$26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5376" l="1"/>
  <c r="C23" i="5376"/>
  <c r="C22" i="5376"/>
  <c r="C69" i="5376"/>
  <c r="I107" i="5376"/>
  <c r="I41" i="5376"/>
  <c r="C70" i="5376"/>
  <c r="C71" i="5376"/>
  <c r="C68" i="5376"/>
  <c r="C50" i="5376"/>
  <c r="C51" i="5376"/>
  <c r="C49" i="5376"/>
  <c r="C79" i="5376"/>
  <c r="C81" i="5376" s="1"/>
  <c r="C21" i="5376"/>
  <c r="C20" i="5376"/>
  <c r="C16" i="5376"/>
  <c r="C82" i="5376" l="1"/>
  <c r="O107" i="5376"/>
  <c r="N107" i="5376"/>
  <c r="L107" i="5376"/>
  <c r="K107" i="5376"/>
  <c r="C122" i="5376"/>
  <c r="C121" i="5376"/>
  <c r="C120" i="5376"/>
  <c r="C119" i="5376"/>
  <c r="C118" i="5376"/>
  <c r="C116" i="5376"/>
  <c r="C115" i="5376"/>
  <c r="C114" i="5376"/>
  <c r="C110" i="5376"/>
  <c r="C111" i="5376" s="1"/>
  <c r="C109" i="5376"/>
  <c r="C108" i="5376"/>
  <c r="C107" i="5376"/>
  <c r="C106" i="5376"/>
  <c r="C105" i="5376"/>
  <c r="C104" i="5376"/>
  <c r="C103" i="5376"/>
  <c r="C102" i="5376"/>
  <c r="C101" i="5376"/>
  <c r="C100" i="5376"/>
  <c r="C99" i="5376"/>
  <c r="C98" i="5376"/>
  <c r="C97" i="5376"/>
  <c r="C96" i="5376"/>
  <c r="C95" i="5376"/>
  <c r="C94" i="5376"/>
  <c r="C93" i="5376"/>
  <c r="C92" i="5376"/>
  <c r="C91" i="5376"/>
  <c r="C90" i="5376"/>
  <c r="C89" i="5376"/>
  <c r="C88" i="5376"/>
  <c r="C87" i="5376"/>
  <c r="C86" i="5376"/>
  <c r="C85" i="5376"/>
  <c r="C84" i="5376"/>
  <c r="C83" i="5376"/>
  <c r="C78" i="5376"/>
  <c r="C77" i="5376"/>
  <c r="C76" i="5376"/>
  <c r="C75" i="5376"/>
  <c r="C74" i="5376"/>
  <c r="C73" i="5376"/>
  <c r="C72" i="5376"/>
  <c r="C67" i="5376"/>
  <c r="C65" i="5376"/>
  <c r="C62" i="5376"/>
  <c r="C63" i="5376" s="1"/>
  <c r="C59" i="5376"/>
  <c r="C61" i="5376" s="1"/>
  <c r="C58" i="5376"/>
  <c r="C57" i="5376"/>
  <c r="C56" i="5376"/>
  <c r="C55" i="5376"/>
  <c r="C54" i="5376"/>
  <c r="C53" i="5376"/>
  <c r="C52" i="5376"/>
  <c r="C48" i="5376"/>
  <c r="C47" i="5376"/>
  <c r="C46" i="5376"/>
  <c r="C30" i="5376"/>
  <c r="C29" i="5376"/>
  <c r="C28" i="5376"/>
  <c r="C45" i="5376"/>
  <c r="C43" i="5376"/>
  <c r="C42" i="5376"/>
  <c r="C41" i="5376"/>
  <c r="C27" i="5376"/>
  <c r="C40" i="5376"/>
  <c r="C37" i="5376"/>
  <c r="C38" i="5376" s="1"/>
  <c r="C39" i="5376" s="1"/>
  <c r="C36" i="5376"/>
  <c r="C35" i="5376"/>
  <c r="C34" i="5376"/>
  <c r="C33" i="5376"/>
  <c r="C25" i="5376"/>
  <c r="O41" i="5376"/>
  <c r="N41" i="5376"/>
  <c r="M41" i="5376"/>
  <c r="L41" i="5376"/>
  <c r="K41" i="5376"/>
  <c r="J41" i="5376"/>
  <c r="C44" i="5376" s="1"/>
  <c r="C112" i="5376" l="1"/>
  <c r="C113" i="5376" s="1"/>
  <c r="C64" i="5376"/>
  <c r="C60" i="5376"/>
  <c r="J25" i="5377"/>
  <c r="F26" i="5377"/>
  <c r="F27" i="5377"/>
  <c r="F28" i="5377"/>
  <c r="F29" i="5377"/>
  <c r="F25" i="5377"/>
  <c r="I2" i="5377"/>
  <c r="H2" i="5377"/>
  <c r="G2" i="5377"/>
  <c r="F2" i="5377"/>
  <c r="E2" i="5377"/>
  <c r="D2" i="5377"/>
  <c r="C2" i="5377"/>
  <c r="B2" i="5377"/>
</calcChain>
</file>

<file path=xl/sharedStrings.xml><?xml version="1.0" encoding="utf-8"?>
<sst xmlns="http://schemas.openxmlformats.org/spreadsheetml/2006/main" count="1575" uniqueCount="257">
  <si>
    <t>TEMPLATE FOR RFP
INSTRUCTION FORM</t>
  </si>
  <si>
    <t>1. Please fill out the RFP Appendix A tab completely and accurately. Please do not rename tabs or fields.</t>
  </si>
  <si>
    <t>2. Begin at the top of the document and work down, prior selections drive the fields required. Only edit the value and notes columns.</t>
  </si>
  <si>
    <t>3. Only enter responses where the "Applicable" field = "Yes". Do not enter if Applicable field = "N/A" and the field is greyed out.</t>
  </si>
  <si>
    <t xml:space="preserve">    If you feel a field is indicated as "N/A" but you should be providing data, please see the FAQ's below.</t>
  </si>
  <si>
    <t>4. The type of response expected is indicated:</t>
  </si>
  <si>
    <t>Free Form: Text Description</t>
  </si>
  <si>
    <t>Date: in MM/DD/YYYY Format</t>
  </si>
  <si>
    <t>Dollars and Cents: $XXXXX.XX ($ and commas optional, will auto format upon entry)</t>
  </si>
  <si>
    <t>Whole Dollars: $XXXXXX ($ and commas optional, will auto format upon entry)</t>
  </si>
  <si>
    <t>Decimal, Percentage, Ratio, and Whole Number as described</t>
  </si>
  <si>
    <t>Yes/No: Please only select Yes or No from dropdown list</t>
  </si>
  <si>
    <t>Dropdown: Please only select from the drop down list options</t>
  </si>
  <si>
    <t>If you feel the dropdown does not provide an accurate option for you, please see FAQ's below.</t>
  </si>
  <si>
    <t>5. Please fill out a separate excel file for each bid, do not add tabs on the same file. Use a unique "OfferName" in the file name.</t>
  </si>
  <si>
    <t xml:space="preserve">6. Please include your company name in your file names, as this helps us easily identify and organize submissions. </t>
  </si>
  <si>
    <t xml:space="preserve">     Example file name: "ABCCompany_OfferName_RFPAppendix.xlsx" </t>
  </si>
  <si>
    <t>7. Additional information can be provided as separate file attachments (excel, pdf, etc.)</t>
  </si>
  <si>
    <t xml:space="preserve">     However please enter all requested fields on this form as well.</t>
  </si>
  <si>
    <t>8. Thank you for your response and assisting us by entering all data as requested!</t>
  </si>
  <si>
    <t>FREQUENTLY ASKED QUESTIONS FOR RFP SUBMITTALS</t>
  </si>
  <si>
    <t>Q5: We are offering multiple options on the same project (both an asset purchase and PPA option , different pricing with and without</t>
  </si>
  <si>
    <t>escalation, different sizes of the project, how do I indicate each option?</t>
  </si>
  <si>
    <t xml:space="preserve">A: Please complete and submit a separate file for each offer option/design, but use the same entry to </t>
  </si>
  <si>
    <t>Q1: I have additional information to provide, how do I provide it?</t>
  </si>
  <si>
    <t>A: You can include pdf files or supporting excel files in your email, please include them as separate files, do not add tabs to this file.</t>
  </si>
  <si>
    <t>Q2: A field I should be providing says "N/A" for applicability, but I feel it should be provided, what should I do?</t>
  </si>
  <si>
    <t>A: If your concern is about the "Annual Energy Production" field see Question 4. First, ensure your prior entries are accurate from the</t>
  </si>
  <si>
    <t>choices provided, as those determine the required field. If you still feel there is an error in the tmeplate, please contact the RFP email</t>
  </si>
  <si>
    <t xml:space="preserve">address with "RFP TEMPLATE ISSUE" in the subject line, and provide contact information (incluing phone) for us to follow up with you. </t>
  </si>
  <si>
    <t>Please note we will only discuss template issues if we contact you via phone.</t>
  </si>
  <si>
    <t>Q3: Where do I enter my capacity factor?</t>
  </si>
  <si>
    <t xml:space="preserve">A: Capacity factor is not field, it will be calculated from the field "Annual Energy Production" for resources that is required from. </t>
  </si>
  <si>
    <t xml:space="preserve">For many resources Annual Energy Production is N/A and  will be modeled from other submission parameters. </t>
  </si>
  <si>
    <t>Q4: "Annual Energy Production" is greyed out incorrectly, I have an energy volume to enter, where does it go?</t>
  </si>
  <si>
    <t>A: The "Annual Energy Production" field is only used from projects with solar or wind energy; or for energy blocks. For other resources</t>
  </si>
  <si>
    <t>energy production and capacity factor will be modeled based upon other parameters provided.</t>
  </si>
  <si>
    <t>RFP EVALUATION FORM</t>
  </si>
  <si>
    <t>Plant/Facility &amp; General Information</t>
  </si>
  <si>
    <t>Variable</t>
  </si>
  <si>
    <t>Applicable?</t>
  </si>
  <si>
    <t>Value</t>
  </si>
  <si>
    <t>Data Input</t>
  </si>
  <si>
    <t>Notes</t>
  </si>
  <si>
    <t>Bundled Capacity and Energy Block</t>
  </si>
  <si>
    <t>Hydroelectric Resource</t>
  </si>
  <si>
    <t>Thermal Resource</t>
  </si>
  <si>
    <t>Solar Resource</t>
  </si>
  <si>
    <t>Solar &amp; Storage Resource</t>
  </si>
  <si>
    <t>Standalone Storage  Resource</t>
  </si>
  <si>
    <t>Wind Resource</t>
  </si>
  <si>
    <t>Wind &amp; Storage Resource</t>
  </si>
  <si>
    <t>Other</t>
  </si>
  <si>
    <t>Firm Capacity Block</t>
  </si>
  <si>
    <t>Block Energy</t>
  </si>
  <si>
    <t>Respondent Company Name</t>
  </si>
  <si>
    <t>Yes</t>
  </si>
  <si>
    <t>Free Form</t>
  </si>
  <si>
    <t>Required</t>
  </si>
  <si>
    <t>Legal Owner Entity Name</t>
  </si>
  <si>
    <t>Offer Classification</t>
  </si>
  <si>
    <t>Drop Down Box</t>
  </si>
  <si>
    <t>Offer Type</t>
  </si>
  <si>
    <t>Based on Offer Class</t>
  </si>
  <si>
    <t>Offer Sub-Type</t>
  </si>
  <si>
    <t>Resource Name</t>
  </si>
  <si>
    <t>Existing or Planned Resource</t>
  </si>
  <si>
    <t>N/A</t>
  </si>
  <si>
    <t>If Existing Resource, Online Date</t>
  </si>
  <si>
    <t>Date</t>
  </si>
  <si>
    <t>Based on Existing or Planned</t>
  </si>
  <si>
    <t>If Planned Resource, Planned Commerical Operation Date</t>
  </si>
  <si>
    <t>Has Construction Started</t>
  </si>
  <si>
    <t>Has Interconnection Agreement Been Applied For</t>
  </si>
  <si>
    <t>Is Interconnection Agreement Finalized</t>
  </si>
  <si>
    <t>Project Name</t>
  </si>
  <si>
    <t>Location</t>
  </si>
  <si>
    <t>Free Form (City, State)</t>
  </si>
  <si>
    <t>Market</t>
  </si>
  <si>
    <t>Capacity Delivery Zone</t>
  </si>
  <si>
    <t>Energy Delivery Point</t>
  </si>
  <si>
    <t>Transmission Substation</t>
  </si>
  <si>
    <t>Portion of  resource offered (%)
(Full Resource = 100%)</t>
  </si>
  <si>
    <t>Percentage (0-100%)</t>
  </si>
  <si>
    <t>Respondent's Ownership Percentage of Resource (%)</t>
  </si>
  <si>
    <t>Resource Technology</t>
  </si>
  <si>
    <t>Resource Model or Specifications</t>
  </si>
  <si>
    <t>Storage Model or Specifications</t>
  </si>
  <si>
    <t>Based On Fuel Type</t>
  </si>
  <si>
    <t>Resource to Storage Ratio
(Resource MW/Storage MW)</t>
  </si>
  <si>
    <t>Ratio 0.1 to 10</t>
  </si>
  <si>
    <t>Based on Dual Fuel Capable</t>
  </si>
  <si>
    <t>Fuel Type</t>
  </si>
  <si>
    <t>Dual Fuel Capable?</t>
  </si>
  <si>
    <t>Yes/No</t>
  </si>
  <si>
    <t>Secondary Fuel</t>
  </si>
  <si>
    <t>Block</t>
  </si>
  <si>
    <t>Settlement</t>
  </si>
  <si>
    <t>Nameplate Capacity Offered MW</t>
  </si>
  <si>
    <t>Whole Number</t>
  </si>
  <si>
    <t>Capacity Accreditation Type</t>
  </si>
  <si>
    <t>Firm Capacity MW</t>
  </si>
  <si>
    <t>Annual Energy Production
(MWh in 365 Day Year)</t>
  </si>
  <si>
    <t>Transmission Study Available</t>
  </si>
  <si>
    <t>Transmission Interconnection kV</t>
  </si>
  <si>
    <t>Contract Term in Years
(or Useful Life of Asset)</t>
  </si>
  <si>
    <t>Closing Date of Asset Sale</t>
  </si>
  <si>
    <t>Contract Start Date</t>
  </si>
  <si>
    <t>Contract End Date</t>
  </si>
  <si>
    <t>Seasons included</t>
  </si>
  <si>
    <t>Outage Schedule Provided</t>
  </si>
  <si>
    <t>Outage Rates (EFORd or Equivalent)</t>
  </si>
  <si>
    <t>Operating Restrictions</t>
  </si>
  <si>
    <t>Capacity Price $/kW-month</t>
  </si>
  <si>
    <t>Dollars and Cents</t>
  </si>
  <si>
    <t>Annual Capacity Price Escalation %</t>
  </si>
  <si>
    <t>Based On Min Cap Guarantee Y/N</t>
  </si>
  <si>
    <t>Basis of Capacity Charge</t>
  </si>
  <si>
    <t>Is there a minimum capacity guarantee?</t>
  </si>
  <si>
    <t>Basis for minimum capacity guarantee</t>
  </si>
  <si>
    <t>Based On Avail Guarantee Y/N</t>
  </si>
  <si>
    <t>Min Capacity Guarantee in MW</t>
  </si>
  <si>
    <t>Is there an availability guarantee?</t>
  </si>
  <si>
    <t>Planned Maintenance Outages Count Against Availability?</t>
  </si>
  <si>
    <t>Annual Availability Guarantee %</t>
  </si>
  <si>
    <t>Energy Price ($/MWh)</t>
  </si>
  <si>
    <t>Is Energy Price Fixed</t>
  </si>
  <si>
    <t>TBD</t>
  </si>
  <si>
    <t>Annual Energy Price Escalation</t>
  </si>
  <si>
    <t>Outright Asset Purchase Price</t>
  </si>
  <si>
    <t>Whole Dollars</t>
  </si>
  <si>
    <t>$/Kw-mo</t>
  </si>
  <si>
    <t>Sale Terms</t>
  </si>
  <si>
    <t>Outright Sale Closing Date</t>
  </si>
  <si>
    <t>NOx Emission Rate (lb/MWh)</t>
  </si>
  <si>
    <t>Decimal Number</t>
  </si>
  <si>
    <t>SO2 Emission Rate  (lb/MWh)</t>
  </si>
  <si>
    <t>CO (Carbon Monoxide) Emission Rate  (lb/MWh)</t>
  </si>
  <si>
    <t>CO2 (Carbon Dioxide) Emission Rate  (lb/MWh)</t>
  </si>
  <si>
    <t>Carbon Capture</t>
  </si>
  <si>
    <t>Heat Rate Curve @ Min (BTU/kWh)</t>
  </si>
  <si>
    <t>Based on Duct or Supp Firing</t>
  </si>
  <si>
    <t>Heat Rate Curve @ Max (BTU/kWh)</t>
  </si>
  <si>
    <t>Duct or Supplemental Firing?</t>
  </si>
  <si>
    <t>Duct or Supplemental Firing Quantity (MW)</t>
  </si>
  <si>
    <t>Heat Rate w/Duct or Supp Fire (BTU/kWh)</t>
  </si>
  <si>
    <t>Emission Changes with Duct/Supp</t>
  </si>
  <si>
    <t>Ramp Rate in MW/Min</t>
  </si>
  <si>
    <t>Minimum Up Time (Hours)</t>
  </si>
  <si>
    <t>Minimum Down Time (Hours)</t>
  </si>
  <si>
    <t>Variable O&amp;M ($/MWh)</t>
  </si>
  <si>
    <t>Annual VOM Escalation %</t>
  </si>
  <si>
    <t>Start Fuel Required in MMBtu</t>
  </si>
  <si>
    <t>Start Cost Fixed $</t>
  </si>
  <si>
    <t>Annual Start Cost Escalation %</t>
  </si>
  <si>
    <t>Maximum Starts Per Day</t>
  </si>
  <si>
    <t>Maximum Starts Per Year</t>
  </si>
  <si>
    <t>Hot Start Period __ hours after shutdown (in hours)</t>
  </si>
  <si>
    <t>Hot Start Fuel Use (MMBtu)</t>
  </si>
  <si>
    <t>Warm Start Period __ hours after shutdown (total hours)</t>
  </si>
  <si>
    <t>Warm Start Fuel Use (MMBtu)</t>
  </si>
  <si>
    <t>Cold Start Start Fuel Use (MMBtu)</t>
  </si>
  <si>
    <t>Fuel Price Index</t>
  </si>
  <si>
    <t>Fuel Delivery and/or Losses Total Adder ($/MMBtu)</t>
  </si>
  <si>
    <t>Fuel Adder Annual Escalation(s) %</t>
  </si>
  <si>
    <t>Solar Manufacturer/Model</t>
  </si>
  <si>
    <t>Solar Panel Configuration</t>
  </si>
  <si>
    <t>Wind Turbine Manufacturer/ Model</t>
  </si>
  <si>
    <t># of Wind Turbines</t>
  </si>
  <si>
    <t> </t>
  </si>
  <si>
    <t>Wind Turbine Output in MW</t>
  </si>
  <si>
    <t>8760 Shape, provided in Excel File</t>
  </si>
  <si>
    <t>Annual Resource Degradation Factor %</t>
  </si>
  <si>
    <t>Facility Registered for State RPS?</t>
  </si>
  <si>
    <t>Based on Repower</t>
  </si>
  <si>
    <t>States Registered</t>
  </si>
  <si>
    <t>Has facity Been Repowered?</t>
  </si>
  <si>
    <t>Date of Repower</t>
  </si>
  <si>
    <t>Is a Future Repower planned?</t>
  </si>
  <si>
    <t>Date of Future Planned Repower</t>
  </si>
  <si>
    <t>Renewable Expected to be ITC/PTC Eligible?</t>
  </si>
  <si>
    <t>Storage Expected to be ITC/PTC Eligible?</t>
  </si>
  <si>
    <t>Storage Nameplate Capacity (ICAP) MW</t>
  </si>
  <si>
    <t>Battery Duration in Hours</t>
  </si>
  <si>
    <t>Discharge Rate MWh per Hour</t>
  </si>
  <si>
    <t>Charge Rate MWh per Hour</t>
  </si>
  <si>
    <t>Round Trip Charge/ Discharge Cycle Loss Factor %</t>
  </si>
  <si>
    <t>Annual Battery Degradation %</t>
  </si>
  <si>
    <t>Max Annual Cycles</t>
  </si>
  <si>
    <t>Offer Sub-Types</t>
  </si>
  <si>
    <t>FOR REFERENCE</t>
  </si>
  <si>
    <t>Outright Asset Sale</t>
  </si>
  <si>
    <t>Sale of Existing Resource</t>
  </si>
  <si>
    <t>Capacity and Energy PPA</t>
  </si>
  <si>
    <t>Contract</t>
  </si>
  <si>
    <t>Sale of New Resource at Completion</t>
  </si>
  <si>
    <t>Capacity and Energy Tolling Agreement</t>
  </si>
  <si>
    <t>Capacity Only</t>
  </si>
  <si>
    <t>Sale of Resource Partially Developed</t>
  </si>
  <si>
    <t>Capacity Only PPA</t>
  </si>
  <si>
    <t>Energy Block</t>
  </si>
  <si>
    <t>Energy Only PPA</t>
  </si>
  <si>
    <t>Energy Only Tolling Agreement</t>
  </si>
  <si>
    <t>Outright Asset Sale 2</t>
  </si>
  <si>
    <t>Hydroelectric</t>
  </si>
  <si>
    <t>Aero Derivative Turbine</t>
  </si>
  <si>
    <t>Combined Cycle</t>
  </si>
  <si>
    <t>Combustion Turbine</t>
  </si>
  <si>
    <t>Critical Steam</t>
  </si>
  <si>
    <t>Internal Combustion Engine</t>
  </si>
  <si>
    <t>Super Critical Steam</t>
  </si>
  <si>
    <t>HydroElectric</t>
  </si>
  <si>
    <t>Standalone Storage Resource</t>
  </si>
  <si>
    <t>Firm Block</t>
  </si>
  <si>
    <t>Fixed Tilt</t>
  </si>
  <si>
    <t>Lithium Ion</t>
  </si>
  <si>
    <t>Coal</t>
  </si>
  <si>
    <t>Wind Turbines</t>
  </si>
  <si>
    <t>Single Axis Tracking</t>
  </si>
  <si>
    <t>Dual Axis Tracking</t>
  </si>
  <si>
    <t>CT - Frame</t>
  </si>
  <si>
    <t>CT - Aero</t>
  </si>
  <si>
    <t>Nuclear</t>
  </si>
  <si>
    <t>Reciprocating Engine</t>
  </si>
  <si>
    <t>Blocks</t>
  </si>
  <si>
    <t>No Block</t>
  </si>
  <si>
    <t>7x24</t>
  </si>
  <si>
    <t>As Generated</t>
  </si>
  <si>
    <t>CAISO</t>
  </si>
  <si>
    <t>Day-Ahead</t>
  </si>
  <si>
    <t>As Accredited</t>
  </si>
  <si>
    <t>&gt;500</t>
  </si>
  <si>
    <t>Firm Capacity</t>
  </si>
  <si>
    <t>Diesel</t>
  </si>
  <si>
    <t>5x16</t>
  </si>
  <si>
    <t>Firm Shape</t>
  </si>
  <si>
    <t>ERCOT</t>
  </si>
  <si>
    <t>Real-Time</t>
  </si>
  <si>
    <t>Fixed Volume</t>
  </si>
  <si>
    <t>Nameplate Capacity</t>
  </si>
  <si>
    <t>Fuel Oil</t>
  </si>
  <si>
    <t>Wrap</t>
  </si>
  <si>
    <t>MISO</t>
  </si>
  <si>
    <t>Capacity Tracker</t>
  </si>
  <si>
    <t>Gasoline</t>
  </si>
  <si>
    <t>7x16</t>
  </si>
  <si>
    <t>NEPOOL</t>
  </si>
  <si>
    <t>Financial</t>
  </si>
  <si>
    <t>Natural Gas</t>
  </si>
  <si>
    <t>7x8</t>
  </si>
  <si>
    <t>NYISO</t>
  </si>
  <si>
    <t>Uranium</t>
  </si>
  <si>
    <t>PJM</t>
  </si>
  <si>
    <t>Southeast</t>
  </si>
  <si>
    <t>SPP</t>
  </si>
  <si>
    <t>WECC - Non CAISO</t>
  </si>
  <si>
    <t>All Proposals shall be submitted in accordance with the EKPC 2026 Request for Proposals.
The instructions on this form(s) is provided in this Appendix.  
Respondents should note that EKPC will only accept electronically submitted Indicative Proposals.  
Respondents are required to submit all completed forms by the specified deadlines to the
RFP email address: EKPC2026RFP@acespower.com.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</si>
</sst>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00"/>
    <numFmt numFmtId="167" formatCode="_-* #,##0.00_-;\-* #,##0.00_-;_-* &quot;-&quot;??_-;_-@_-"/>
    <numFmt numFmtId="168" formatCode="mm/dd/yy;@"/>
  </numFmts>
  <fonts count="49">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Aptos Narrow"/>
      <family val="2"/>
      <scheme val="minor"/>
    </font>
    <font>
      <b/>
      <i/>
      <sz val="11"/>
      <color theme="1"/>
      <name val="Aptos Narrow"/>
      <family val="2"/>
      <scheme val="minor"/>
    </font>
    <font>
      <b/>
      <sz val="14"/>
      <color theme="0"/>
      <name val="Aptos Narrow"/>
      <family val="2"/>
      <scheme val="minor"/>
    </font>
    <font>
      <sz val="10"/>
      <name val="Arial"/>
      <family val="2"/>
    </font>
    <font>
      <b/>
      <sz val="11"/>
      <color rgb="FFFA7D00"/>
      <name val="Aptos Narrow"/>
      <family val="2"/>
      <scheme val="minor"/>
    </font>
    <font>
      <sz val="11"/>
      <color theme="0"/>
      <name val="Aptos Narrow"/>
      <family val="2"/>
      <scheme val="minor"/>
    </font>
    <font>
      <sz val="10"/>
      <color theme="1"/>
      <name val="Arial"/>
      <family val="2"/>
    </font>
    <font>
      <b/>
      <sz val="12"/>
      <color theme="0"/>
      <name val="Arial"/>
      <family val="2"/>
    </font>
    <font>
      <b/>
      <sz val="10"/>
      <name val="Arial"/>
      <family val="2"/>
      <charset val="238"/>
    </font>
    <font>
      <sz val="10"/>
      <name val="Arial"/>
      <family val="2"/>
      <charset val="238"/>
    </font>
    <font>
      <sz val="10"/>
      <color theme="0"/>
      <name val="Arial"/>
      <family val="2"/>
    </font>
    <font>
      <sz val="8"/>
      <color rgb="FF00AB4E"/>
      <name val="Arial"/>
      <family val="2"/>
    </font>
    <font>
      <sz val="7"/>
      <color theme="1"/>
      <name val="Arial"/>
      <family val="2"/>
      <charset val="238"/>
    </font>
    <font>
      <sz val="9"/>
      <color indexed="8"/>
      <name val="Calibri"/>
      <family val="2"/>
    </font>
    <font>
      <b/>
      <sz val="9"/>
      <color indexed="8"/>
      <name val="Calibri"/>
      <family val="2"/>
    </font>
    <font>
      <b/>
      <sz val="12"/>
      <color indexed="30"/>
      <name val="Calibri"/>
      <family val="2"/>
    </font>
    <font>
      <sz val="12"/>
      <color theme="1"/>
      <name val="Aptos Narrow"/>
      <family val="2"/>
      <scheme val="minor"/>
    </font>
    <font>
      <sz val="9"/>
      <name val="Arial"/>
      <family val="2"/>
    </font>
    <font>
      <b/>
      <sz val="18"/>
      <color theme="3"/>
      <name val="Aptos Display"/>
      <family val="2"/>
      <scheme val="major"/>
    </font>
    <font>
      <sz val="11"/>
      <color theme="1"/>
      <name val="Times New Roman"/>
      <family val="2"/>
    </font>
    <font>
      <b/>
      <sz val="10"/>
      <color rgb="FF00B050"/>
      <name val="Helvetica Neue"/>
      <family val="2"/>
    </font>
    <font>
      <b/>
      <sz val="10"/>
      <color theme="9"/>
      <name val="Helvetica Neue"/>
      <family val="2"/>
    </font>
    <font>
      <b/>
      <sz val="13"/>
      <color theme="3"/>
      <name val="Times New Roman"/>
      <family val="2"/>
    </font>
    <font>
      <b/>
      <sz val="10"/>
      <color theme="6"/>
      <name val="Helvetica Neue"/>
      <family val="2"/>
    </font>
    <font>
      <u/>
      <sz val="12"/>
      <color theme="10"/>
      <name val="Aptos Narrow"/>
      <family val="2"/>
      <scheme val="minor"/>
    </font>
    <font>
      <u/>
      <sz val="10"/>
      <color theme="10"/>
      <name val="Arial"/>
      <family val="2"/>
    </font>
    <font>
      <u/>
      <sz val="12"/>
      <color theme="10"/>
      <name val="Calibri"/>
      <family val="2"/>
    </font>
    <font>
      <u/>
      <sz val="10"/>
      <color indexed="12"/>
      <name val="Arial"/>
      <family val="2"/>
    </font>
    <font>
      <b/>
      <sz val="10"/>
      <color theme="7"/>
      <name val="Helvetica Neue"/>
      <family val="2"/>
    </font>
    <font>
      <b/>
      <sz val="10"/>
      <color rgb="FF00B0F0"/>
      <name val="Helvetica Neue"/>
      <family val="2"/>
    </font>
    <font>
      <sz val="10"/>
      <name val="Helvetica Neue"/>
      <family val="2"/>
    </font>
    <font>
      <b/>
      <sz val="10"/>
      <color rgb="FFFF0000"/>
      <name val="Helvetica Neue"/>
      <family val="2"/>
    </font>
    <font>
      <b/>
      <sz val="10"/>
      <color theme="1"/>
      <name val="Helvetica Neue"/>
      <family val="2"/>
    </font>
    <font>
      <b/>
      <sz val="10"/>
      <color theme="5"/>
      <name val="Helvetica Neue"/>
      <family val="2"/>
    </font>
    <font>
      <b/>
      <sz val="10"/>
      <color rgb="FF7F7F7F"/>
      <name val="Helvetica Neue"/>
      <family val="2"/>
    </font>
    <font>
      <b/>
      <sz val="12"/>
      <color theme="1"/>
      <name val="Aptos Narrow"/>
      <family val="2"/>
      <scheme val="minor"/>
    </font>
    <font>
      <b/>
      <sz val="11"/>
      <color theme="0"/>
      <name val="Aptos Narrow"/>
      <family val="2"/>
      <scheme val="minor"/>
    </font>
    <font>
      <b/>
      <sz val="14"/>
      <color theme="1"/>
      <name val="Aptos Narrow"/>
      <family val="2"/>
      <scheme val="minor"/>
    </font>
    <font>
      <b/>
      <sz val="14"/>
      <name val="Aptos Narrow"/>
      <family val="2"/>
      <scheme val="minor"/>
    </font>
    <font>
      <sz val="11"/>
      <name val="Aptos Narrow"/>
      <family val="2"/>
      <scheme val="minor"/>
    </font>
    <font>
      <sz val="11"/>
      <color theme="1"/>
      <name val="Calibri"/>
      <family val="2"/>
    </font>
    <font>
      <b/>
      <sz val="12"/>
      <color theme="1"/>
      <name val="Calibri"/>
      <family val="2"/>
    </font>
    <font>
      <sz val="12"/>
      <color theme="1"/>
      <name val="Calibri"/>
      <family val="2"/>
    </font>
    <font>
      <b/>
      <sz val="11"/>
      <color theme="1"/>
      <name val="Calibri"/>
      <family val="2"/>
    </font>
    <font>
      <b/>
      <sz val="11"/>
      <color rgb="FF000000"/>
      <name val="Aptos Narrow"/>
      <family val="2"/>
      <scheme val="minor"/>
    </font>
    <font>
      <sz val="11"/>
      <color rgb="FF000000"/>
      <name val="Aptos Narrow"/>
      <family val="2"/>
      <scheme val="minor"/>
    </font>
  </fonts>
  <fills count="11">
    <fill>
      <patternFill patternType="none"/>
    </fill>
    <fill>
      <patternFill patternType="gray125"/>
    </fill>
    <fill>
      <patternFill patternType="solid">
        <fgColor theme="6" tint="0.79998168889431442"/>
        <bgColor indexed="64"/>
      </patternFill>
    </fill>
    <fill>
      <patternFill patternType="solid">
        <fgColor rgb="FFF2F2F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patternFill>
    </fill>
    <fill>
      <patternFill patternType="solid">
        <fgColor theme="6" tint="0.79998168889431442"/>
        <bgColor indexed="65"/>
      </patternFill>
    </fill>
    <fill>
      <patternFill patternType="solid">
        <fgColor theme="7" tint="0.79998168889431442"/>
        <bgColor indexed="65"/>
      </patternFill>
    </fill>
    <fill>
      <patternFill patternType="solid">
        <fgColor rgb="FF7F8080"/>
        <bgColor indexed="64"/>
      </patternFill>
    </fill>
    <fill>
      <patternFill patternType="solid">
        <fgColor rgb="FFD8DCDB"/>
        <bgColor indexed="64"/>
      </patternFill>
    </fill>
  </fills>
  <borders count="29">
    <border>
      <left/>
      <right/>
      <top/>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style="medium">
        <color indexed="64"/>
      </top>
      <bottom style="medium">
        <color indexed="64"/>
      </bottom>
      <diagonal/>
    </border>
    <border>
      <left/>
      <right/>
      <top/>
      <bottom style="thick">
        <color theme="4" tint="0.499984740745262"/>
      </bottom>
      <diagonal/>
    </border>
    <border>
      <left/>
      <right/>
      <top/>
      <bottom style="medium">
        <color rgb="FF7F7F7F"/>
      </bottom>
      <diagonal/>
    </border>
    <border>
      <left/>
      <right/>
      <top/>
      <bottom style="thick">
        <color rgb="FF0096D7"/>
      </bottom>
      <diagonal/>
    </border>
    <border>
      <left/>
      <right/>
      <top/>
      <bottom style="thin">
        <color rgb="FFBFBFBF"/>
      </bottom>
      <diagonal/>
    </border>
    <border>
      <left/>
      <right/>
      <top/>
      <bottom style="dashed">
        <color rgb="FFBFBFBF"/>
      </bottom>
      <diagonal/>
    </border>
    <border>
      <left/>
      <right/>
      <top style="medium">
        <color rgb="FF0096D7"/>
      </top>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506">
    <xf numFmtId="0" fontId="0" fillId="0" borderId="0"/>
    <xf numFmtId="9" fontId="1" fillId="0" borderId="0" applyFont="0" applyFill="0" applyBorder="0" applyAlignment="0" applyProtection="0"/>
    <xf numFmtId="0" fontId="1" fillId="0" borderId="0"/>
    <xf numFmtId="3" fontId="6" fillId="0" borderId="0">
      <alignment horizontal="left" vertical="top" wrapText="1"/>
    </xf>
    <xf numFmtId="0" fontId="1" fillId="0" borderId="0"/>
    <xf numFmtId="0" fontId="7" fillId="3" borderId="1" applyNumberFormat="0" applyAlignment="0" applyProtection="0"/>
    <xf numFmtId="0" fontId="8" fillId="6" borderId="0" applyNumberFormat="0" applyBorder="0" applyAlignment="0" applyProtection="0"/>
    <xf numFmtId="0" fontId="1" fillId="0" borderId="0"/>
    <xf numFmtId="0" fontId="10" fillId="9" borderId="0" applyNumberFormat="0">
      <alignment horizontal="left" vertical="center"/>
    </xf>
    <xf numFmtId="0" fontId="11" fillId="0" borderId="0" applyNumberFormat="0">
      <alignment horizontal="left" wrapText="1"/>
    </xf>
    <xf numFmtId="0" fontId="11" fillId="0" borderId="5">
      <alignment horizontal="left" wrapText="1"/>
    </xf>
    <xf numFmtId="0" fontId="12" fillId="0" borderId="0" applyNumberFormat="0">
      <alignment horizontal="left" vertical="top" wrapText="1" indent="1"/>
    </xf>
    <xf numFmtId="0" fontId="14" fillId="10" borderId="0">
      <alignment horizontal="center" vertical="center"/>
    </xf>
    <xf numFmtId="0" fontId="13" fillId="9" borderId="0">
      <alignment vertical="center"/>
    </xf>
    <xf numFmtId="43" fontId="6" fillId="0" borderId="0" applyFont="0" applyFill="0" applyBorder="0" applyAlignment="0" applyProtection="0"/>
    <xf numFmtId="0" fontId="15" fillId="0" borderId="0" applyNumberFormat="0">
      <alignment horizontal="left" vertical="center"/>
    </xf>
    <xf numFmtId="0" fontId="15" fillId="0" borderId="0">
      <alignment horizontal="left" vertical="top"/>
    </xf>
    <xf numFmtId="3" fontId="9" fillId="0" borderId="0">
      <alignment horizontal="left" vertical="top" wrapText="1"/>
    </xf>
    <xf numFmtId="9" fontId="6" fillId="0" borderId="0" applyFont="0" applyFill="0" applyBorder="0" applyAlignment="0" applyProtection="0"/>
    <xf numFmtId="0" fontId="6" fillId="0" borderId="0"/>
    <xf numFmtId="0" fontId="16" fillId="0" borderId="0"/>
    <xf numFmtId="0" fontId="16" fillId="0" borderId="0"/>
    <xf numFmtId="0" fontId="17" fillId="0" borderId="6">
      <alignment wrapText="1"/>
    </xf>
    <xf numFmtId="0" fontId="18" fillId="0" borderId="0">
      <alignment horizontal="left"/>
    </xf>
    <xf numFmtId="0" fontId="17" fillId="0" borderId="7">
      <alignment wrapText="1"/>
    </xf>
    <xf numFmtId="0" fontId="16" fillId="0" borderId="8">
      <alignment wrapText="1"/>
    </xf>
    <xf numFmtId="0" fontId="16" fillId="0" borderId="9">
      <alignment wrapText="1"/>
    </xf>
    <xf numFmtId="0" fontId="16" fillId="0" borderId="0"/>
    <xf numFmtId="0" fontId="1" fillId="0" borderId="0"/>
    <xf numFmtId="0" fontId="1" fillId="0" borderId="0"/>
    <xf numFmtId="0" fontId="6" fillId="0" borderId="0"/>
    <xf numFmtId="0" fontId="20" fillId="0" borderId="0"/>
    <xf numFmtId="0" fontId="22" fillId="4" borderId="0" applyNumberFormat="0" applyBorder="0" applyAlignment="0" applyProtection="0"/>
    <xf numFmtId="0" fontId="19" fillId="4" borderId="0" applyNumberFormat="0" applyBorder="0" applyAlignment="0" applyProtection="0"/>
    <xf numFmtId="0" fontId="22" fillId="5" borderId="0" applyNumberFormat="0" applyBorder="0" applyAlignment="0" applyProtection="0"/>
    <xf numFmtId="0" fontId="19" fillId="5" borderId="0" applyNumberFormat="0" applyBorder="0" applyAlignment="0" applyProtection="0"/>
    <xf numFmtId="0" fontId="22" fillId="7" borderId="0" applyNumberFormat="0" applyBorder="0" applyAlignment="0" applyProtection="0"/>
    <xf numFmtId="0" fontId="19" fillId="7" borderId="0" applyNumberFormat="0" applyBorder="0" applyAlignment="0" applyProtection="0"/>
    <xf numFmtId="0" fontId="22" fillId="8" borderId="0" applyNumberFormat="0" applyBorder="0" applyAlignment="0" applyProtection="0"/>
    <xf numFmtId="0" fontId="19" fillId="8" borderId="0" applyNumberFormat="0" applyBorder="0" applyAlignment="0" applyProtection="0"/>
    <xf numFmtId="166" fontId="23" fillId="0" borderId="0" applyFill="0" applyProtection="0">
      <alignment horizontal="right" vertical="center"/>
    </xf>
    <xf numFmtId="43" fontId="19"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9" fontId="24" fillId="0" borderId="0" applyFill="0" applyBorder="0" applyProtection="0">
      <alignment horizontal="right" vertical="center"/>
    </xf>
    <xf numFmtId="0" fontId="25" fillId="0" borderId="4" applyNumberFormat="0" applyFill="0" applyAlignment="0" applyProtection="0"/>
    <xf numFmtId="0" fontId="26" fillId="0" borderId="0" applyFill="0" applyBorder="0" applyProtection="0">
      <alignment horizontal="right" vertical="center"/>
    </xf>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9" fillId="0" borderId="0" applyNumberFormat="0" applyFill="0" applyBorder="0" applyAlignment="0" applyProtection="0">
      <alignment vertical="top"/>
      <protection locked="0"/>
    </xf>
    <xf numFmtId="0" fontId="27" fillId="0" borderId="0" applyNumberFormat="0" applyFill="0" applyBorder="0" applyAlignment="0" applyProtection="0"/>
    <xf numFmtId="0" fontId="27" fillId="0" borderId="0" applyNumberFormat="0" applyFill="0" applyBorder="0" applyAlignment="0" applyProtection="0"/>
    <xf numFmtId="0" fontId="30" fillId="0" borderId="0" applyNumberFormat="0" applyFill="0" applyBorder="0" applyAlignment="0" applyProtection="0">
      <alignment vertical="top"/>
      <protection locked="0"/>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166" fontId="31" fillId="0" borderId="0" applyFill="0" applyProtection="0">
      <alignment horizontal="right" vertical="center"/>
    </xf>
    <xf numFmtId="166" fontId="32" fillId="0" borderId="0" applyFill="0" applyProtection="0">
      <alignment horizontal="right" vertical="center"/>
    </xf>
    <xf numFmtId="0" fontId="19" fillId="0" borderId="0"/>
    <xf numFmtId="0" fontId="6" fillId="0" borderId="0"/>
    <xf numFmtId="0" fontId="33" fillId="0" borderId="0">
      <alignment horizontal="right" vertical="center"/>
    </xf>
    <xf numFmtId="0" fontId="19" fillId="0" borderId="0"/>
    <xf numFmtId="0" fontId="1" fillId="0" borderId="0"/>
    <xf numFmtId="0" fontId="6" fillId="0" borderId="0"/>
    <xf numFmtId="0" fontId="3" fillId="0" borderId="0"/>
    <xf numFmtId="9" fontId="19"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166" fontId="34" fillId="0" borderId="0" applyFill="0" applyProtection="0">
      <alignment horizontal="right" vertical="center"/>
    </xf>
    <xf numFmtId="0" fontId="21" fillId="0" borderId="0" applyNumberFormat="0" applyFill="0" applyBorder="0" applyAlignment="0" applyProtection="0"/>
    <xf numFmtId="0" fontId="35" fillId="0" borderId="0" applyFill="0" applyBorder="0" applyProtection="0">
      <alignment horizontal="right" vertical="center"/>
    </xf>
    <xf numFmtId="0" fontId="36" fillId="0" borderId="0" applyFill="0" applyBorder="0" applyProtection="0">
      <alignment horizontal="right" vertical="center"/>
    </xf>
    <xf numFmtId="0" fontId="1" fillId="2" borderId="10"/>
    <xf numFmtId="0" fontId="37" fillId="0" borderId="0" applyFill="0" applyBorder="0" applyProtection="0">
      <alignment horizontal="right" vertical="center"/>
    </xf>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cellStyleXfs>
  <cellXfs count="68">
    <xf numFmtId="0" fontId="0" fillId="0" borderId="0" xfId="0"/>
    <xf numFmtId="0" fontId="0" fillId="0" borderId="0" xfId="0" applyAlignment="1">
      <alignment vertical="center" wrapText="1"/>
    </xf>
    <xf numFmtId="0" fontId="2" fillId="0" borderId="0" xfId="0" applyFont="1"/>
    <xf numFmtId="0" fontId="0" fillId="0" borderId="0" xfId="0" applyAlignment="1">
      <alignment horizontal="left"/>
    </xf>
    <xf numFmtId="0" fontId="4" fillId="0" borderId="0" xfId="0" applyFont="1"/>
    <xf numFmtId="0" fontId="0" fillId="0" borderId="0" xfId="0" applyAlignment="1">
      <alignment horizontal="left" vertical="top" wrapText="1"/>
    </xf>
    <xf numFmtId="0" fontId="0" fillId="0" borderId="0" xfId="0" applyAlignment="1">
      <alignment wrapText="1"/>
    </xf>
    <xf numFmtId="0" fontId="4" fillId="0" borderId="0" xfId="0" applyFont="1" applyAlignment="1">
      <alignment horizontal="left" vertical="center"/>
    </xf>
    <xf numFmtId="0" fontId="4" fillId="0" borderId="24" xfId="0" applyFont="1" applyBorder="1" applyAlignment="1">
      <alignment horizontal="left" vertical="center"/>
    </xf>
    <xf numFmtId="0" fontId="0" fillId="0" borderId="24" xfId="0" applyBorder="1" applyAlignment="1">
      <alignment horizontal="left" vertical="center" wrapText="1"/>
    </xf>
    <xf numFmtId="0" fontId="0" fillId="0" borderId="22" xfId="0" applyBorder="1" applyAlignment="1">
      <alignment horizontal="center" vertical="center" wrapText="1"/>
    </xf>
    <xf numFmtId="0" fontId="0" fillId="0" borderId="21" xfId="0" applyBorder="1" applyAlignment="1" applyProtection="1">
      <alignment horizontal="center" vertical="center" wrapText="1"/>
      <protection locked="0"/>
    </xf>
    <xf numFmtId="0" fontId="0" fillId="0" borderId="2" xfId="0" applyBorder="1" applyAlignment="1">
      <alignment horizontal="center" vertical="center" wrapText="1"/>
    </xf>
    <xf numFmtId="9" fontId="1" fillId="0" borderId="21" xfId="1" applyFont="1" applyFill="1" applyBorder="1" applyAlignment="1" applyProtection="1">
      <alignment horizontal="center" vertical="center" wrapText="1"/>
      <protection locked="0"/>
    </xf>
    <xf numFmtId="9" fontId="0" fillId="0" borderId="21" xfId="0" applyNumberFormat="1" applyBorder="1" applyAlignment="1" applyProtection="1">
      <alignment horizontal="center" vertical="center" wrapText="1"/>
      <protection locked="0"/>
    </xf>
    <xf numFmtId="9" fontId="0" fillId="0" borderId="23" xfId="0" applyNumberFormat="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168" fontId="0" fillId="0" borderId="21" xfId="0" applyNumberFormat="1" applyBorder="1" applyAlignment="1" applyProtection="1">
      <alignment horizontal="center" vertical="center" wrapText="1"/>
      <protection locked="0"/>
    </xf>
    <xf numFmtId="1" fontId="0" fillId="0" borderId="21" xfId="0" applyNumberFormat="1" applyBorder="1" applyAlignment="1" applyProtection="1">
      <alignment horizontal="center" vertical="center" wrapText="1"/>
      <protection locked="0"/>
    </xf>
    <xf numFmtId="2" fontId="0" fillId="0" borderId="21" xfId="0" applyNumberFormat="1" applyBorder="1" applyAlignment="1" applyProtection="1">
      <alignment horizontal="center" vertical="center" wrapText="1"/>
      <protection locked="0"/>
    </xf>
    <xf numFmtId="0" fontId="0" fillId="0" borderId="24" xfId="0" applyBorder="1" applyAlignment="1">
      <alignment wrapText="1"/>
    </xf>
    <xf numFmtId="0" fontId="0" fillId="0" borderId="24" xfId="0" applyBorder="1" applyAlignment="1">
      <alignment vertical="center" wrapText="1"/>
    </xf>
    <xf numFmtId="6" fontId="0" fillId="0" borderId="21" xfId="0" applyNumberFormat="1" applyBorder="1" applyAlignment="1" applyProtection="1">
      <alignment horizontal="center" vertical="center" wrapText="1"/>
      <protection locked="0"/>
    </xf>
    <xf numFmtId="0" fontId="42" fillId="0" borderId="24" xfId="0" applyFont="1" applyBorder="1" applyAlignment="1">
      <alignment horizontal="left" wrapText="1"/>
    </xf>
    <xf numFmtId="0" fontId="0" fillId="0" borderId="24" xfId="0" applyBorder="1" applyAlignment="1">
      <alignment horizontal="left" wrapText="1"/>
    </xf>
    <xf numFmtId="164" fontId="0" fillId="0" borderId="21" xfId="0" applyNumberFormat="1"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8" fontId="0" fillId="0" borderId="21" xfId="0" applyNumberFormat="1" applyBorder="1" applyAlignment="1" applyProtection="1">
      <alignment horizontal="center" vertical="center" wrapText="1"/>
      <protection locked="0"/>
    </xf>
    <xf numFmtId="0" fontId="0" fillId="0" borderId="0" xfId="0" applyAlignment="1">
      <alignment horizontal="left" vertical="center" wrapText="1"/>
    </xf>
    <xf numFmtId="0" fontId="2" fillId="0" borderId="0" xfId="0" applyFont="1" applyAlignment="1">
      <alignment vertical="center" wrapText="1"/>
    </xf>
    <xf numFmtId="0" fontId="2" fillId="0" borderId="0" xfId="0" applyFont="1" applyAlignment="1" applyProtection="1">
      <alignment vertical="top" wrapText="1"/>
      <protection locked="0"/>
    </xf>
    <xf numFmtId="0" fontId="43" fillId="0" borderId="13" xfId="0" applyFont="1" applyBorder="1"/>
    <xf numFmtId="0" fontId="44" fillId="0" borderId="14" xfId="0" applyFont="1" applyBorder="1" applyAlignment="1" applyProtection="1">
      <alignment vertical="top"/>
      <protection locked="0"/>
    </xf>
    <xf numFmtId="0" fontId="44" fillId="0" borderId="15" xfId="0" applyFont="1" applyBorder="1" applyAlignment="1" applyProtection="1">
      <alignment vertical="top"/>
      <protection locked="0"/>
    </xf>
    <xf numFmtId="0" fontId="43" fillId="0" borderId="16" xfId="0" applyFont="1" applyBorder="1"/>
    <xf numFmtId="0" fontId="44" fillId="0" borderId="17" xfId="0" applyFont="1" applyBorder="1" applyAlignment="1" applyProtection="1">
      <alignment vertical="top"/>
      <protection locked="0"/>
    </xf>
    <xf numFmtId="3" fontId="0" fillId="0" borderId="21" xfId="0" applyNumberFormat="1" applyBorder="1" applyAlignment="1" applyProtection="1">
      <alignment horizontal="center" vertical="center" wrapText="1"/>
      <protection locked="0"/>
    </xf>
    <xf numFmtId="40" fontId="0" fillId="0" borderId="21" xfId="0" applyNumberFormat="1" applyBorder="1" applyAlignment="1" applyProtection="1">
      <alignment horizontal="center" vertical="center" wrapText="1"/>
      <protection locked="0"/>
    </xf>
    <xf numFmtId="38" fontId="0" fillId="0" borderId="21" xfId="0" applyNumberFormat="1" applyBorder="1" applyAlignment="1" applyProtection="1">
      <alignment horizontal="center" vertical="center" wrapText="1"/>
      <protection locked="0"/>
    </xf>
    <xf numFmtId="165" fontId="1" fillId="0" borderId="21" xfId="1" applyNumberFormat="1" applyFont="1" applyFill="1" applyBorder="1" applyAlignment="1" applyProtection="1">
      <alignment horizontal="center" vertical="center" wrapText="1"/>
      <protection locked="0"/>
    </xf>
    <xf numFmtId="0" fontId="44" fillId="0" borderId="0" xfId="0" applyFont="1" applyAlignment="1" applyProtection="1">
      <alignment vertical="top"/>
      <protection locked="0"/>
    </xf>
    <xf numFmtId="0" fontId="45" fillId="0" borderId="0" xfId="0" applyFont="1" applyAlignment="1" applyProtection="1">
      <alignment vertical="top"/>
      <protection locked="0"/>
    </xf>
    <xf numFmtId="0" fontId="43" fillId="0" borderId="18" xfId="0" applyFont="1" applyBorder="1"/>
    <xf numFmtId="0" fontId="44" fillId="0" borderId="19" xfId="0" applyFont="1" applyBorder="1" applyAlignment="1" applyProtection="1">
      <alignment vertical="top"/>
      <protection locked="0"/>
    </xf>
    <xf numFmtId="0" fontId="44" fillId="0" borderId="20" xfId="0" applyFont="1" applyBorder="1" applyAlignment="1" applyProtection="1">
      <alignment vertical="top"/>
      <protection locked="0"/>
    </xf>
    <xf numFmtId="0" fontId="46" fillId="0" borderId="16" xfId="0" applyFont="1" applyBorder="1"/>
    <xf numFmtId="0" fontId="46" fillId="0" borderId="16" xfId="0" applyFont="1" applyBorder="1" applyAlignment="1" applyProtection="1">
      <alignment vertical="top"/>
      <protection locked="0"/>
    </xf>
    <xf numFmtId="0" fontId="41" fillId="0" borderId="11" xfId="0" applyFont="1" applyBorder="1" applyAlignment="1" applyProtection="1">
      <alignment horizontal="center" vertical="center" wrapText="1"/>
      <protection locked="0"/>
    </xf>
    <xf numFmtId="0" fontId="41" fillId="0" borderId="3" xfId="0" applyFont="1" applyBorder="1" applyAlignment="1" applyProtection="1">
      <alignment horizontal="center" vertical="center" wrapText="1"/>
      <protection locked="0"/>
    </xf>
    <xf numFmtId="0" fontId="40" fillId="0" borderId="3" xfId="0" applyFont="1" applyBorder="1" applyAlignment="1" applyProtection="1">
      <alignment horizontal="center" vertical="center" wrapText="1"/>
      <protection locked="0"/>
    </xf>
    <xf numFmtId="0" fontId="40" fillId="0" borderId="12" xfId="0" applyFont="1" applyBorder="1" applyAlignment="1" applyProtection="1">
      <alignment horizontal="center" vertical="center" wrapText="1"/>
      <protection locked="0"/>
    </xf>
    <xf numFmtId="0" fontId="47" fillId="0" borderId="13" xfId="0" applyFont="1" applyBorder="1" applyAlignment="1" applyProtection="1">
      <alignment horizontal="center" vertical="top" wrapText="1"/>
      <protection locked="0"/>
    </xf>
    <xf numFmtId="0" fontId="47" fillId="0" borderId="14" xfId="0" applyFont="1" applyBorder="1" applyAlignment="1" applyProtection="1">
      <alignment horizontal="center" vertical="top" wrapText="1"/>
      <protection locked="0"/>
    </xf>
    <xf numFmtId="0" fontId="48" fillId="0" borderId="14" xfId="0" applyFont="1" applyBorder="1" applyAlignment="1" applyProtection="1">
      <alignment horizontal="center" vertical="top" wrapText="1"/>
      <protection locked="0"/>
    </xf>
    <xf numFmtId="0" fontId="48" fillId="0" borderId="15" xfId="0" applyFont="1" applyBorder="1" applyAlignment="1" applyProtection="1">
      <alignment horizontal="center" vertical="top" wrapText="1"/>
      <protection locked="0"/>
    </xf>
    <xf numFmtId="0" fontId="48" fillId="0" borderId="16" xfId="0" applyFont="1" applyBorder="1" applyAlignment="1" applyProtection="1">
      <alignment horizontal="center" vertical="top" wrapText="1"/>
      <protection locked="0"/>
    </xf>
    <xf numFmtId="0" fontId="48" fillId="0" borderId="0" xfId="0" applyFont="1" applyAlignment="1" applyProtection="1">
      <alignment horizontal="center" vertical="top" wrapText="1"/>
      <protection locked="0"/>
    </xf>
    <xf numFmtId="0" fontId="48" fillId="0" borderId="17" xfId="0" applyFont="1" applyBorder="1" applyAlignment="1" applyProtection="1">
      <alignment horizontal="center" vertical="top" wrapText="1"/>
      <protection locked="0"/>
    </xf>
    <xf numFmtId="0" fontId="48" fillId="0" borderId="18" xfId="0" applyFont="1" applyBorder="1" applyAlignment="1" applyProtection="1">
      <alignment horizontal="center" vertical="top" wrapText="1"/>
      <protection locked="0"/>
    </xf>
    <xf numFmtId="0" fontId="48" fillId="0" borderId="19" xfId="0" applyFont="1" applyBorder="1" applyAlignment="1" applyProtection="1">
      <alignment horizontal="center" vertical="top" wrapText="1"/>
      <protection locked="0"/>
    </xf>
    <xf numFmtId="0" fontId="48" fillId="0" borderId="20" xfId="0" applyFont="1" applyBorder="1" applyAlignment="1" applyProtection="1">
      <alignment horizontal="center" vertical="top" wrapText="1"/>
      <protection locked="0"/>
    </xf>
    <xf numFmtId="0" fontId="5" fillId="0" borderId="24" xfId="0" applyFont="1" applyBorder="1" applyAlignment="1">
      <alignment horizontal="center" wrapText="1"/>
    </xf>
    <xf numFmtId="0" fontId="5" fillId="0" borderId="28" xfId="0" applyFont="1" applyBorder="1" applyAlignment="1">
      <alignment horizontal="center" wrapText="1"/>
    </xf>
    <xf numFmtId="0" fontId="39" fillId="0" borderId="28" xfId="0" applyFont="1" applyBorder="1" applyAlignment="1">
      <alignment horizontal="center" wrapText="1"/>
    </xf>
    <xf numFmtId="0" fontId="39" fillId="0" borderId="25" xfId="0" applyFont="1" applyBorder="1" applyAlignment="1">
      <alignment horizontal="center" wrapText="1"/>
    </xf>
    <xf numFmtId="0" fontId="38" fillId="0" borderId="27" xfId="0" applyFont="1" applyBorder="1" applyAlignment="1">
      <alignment horizontal="center" vertical="center" wrapText="1"/>
    </xf>
    <xf numFmtId="0" fontId="38" fillId="0" borderId="23" xfId="0" applyFont="1" applyBorder="1" applyAlignment="1">
      <alignment horizontal="center" vertical="center" wrapText="1"/>
    </xf>
    <xf numFmtId="0" fontId="41" fillId="0" borderId="12" xfId="0" applyFont="1" applyBorder="1" applyAlignment="1" applyProtection="1">
      <alignment horizontal="center" vertical="center" wrapText="1"/>
      <protection locked="0"/>
    </xf>
  </cellXfs>
  <cellStyles count="506">
    <cellStyle name="20% - Accent1 2" xfId="32" xr:uid="{3167A814-C56F-42D1-96DF-7AF563587753}"/>
    <cellStyle name="20% - Accent1 2 2" xfId="33" xr:uid="{0CD43471-EDE9-48BA-8AA0-635E574B2F6C}"/>
    <cellStyle name="20% - Accent1 2 2 2" xfId="165" xr:uid="{18DAFE34-2E34-4DFD-811E-EEBF538D2EF2}"/>
    <cellStyle name="20% - Accent1 2 2 2 2" xfId="187" xr:uid="{2288A10B-E9D1-4B78-A942-F5660B36F7BD}"/>
    <cellStyle name="20% - Accent1 2 2 2 2 2" xfId="231" xr:uid="{5E90D850-C2EF-4031-89AC-C19D0F400AD9}"/>
    <cellStyle name="20% - Accent1 2 2 2 2 2 2" xfId="319" xr:uid="{7C78709D-A618-447D-A801-A6ABB32DB91F}"/>
    <cellStyle name="20% - Accent1 2 2 2 2 2 2 2" xfId="495" xr:uid="{CD57EF0E-578F-48AD-A3C8-74C0C609934A}"/>
    <cellStyle name="20% - Accent1 2 2 2 2 2 3" xfId="407" xr:uid="{1348C4E4-38F8-4AF5-B6EE-B4684B5B9E7E}"/>
    <cellStyle name="20% - Accent1 2 2 2 2 3" xfId="275" xr:uid="{9C531EE1-4A59-4FBC-B858-174D6264D547}"/>
    <cellStyle name="20% - Accent1 2 2 2 2 3 2" xfId="451" xr:uid="{9634C644-97FB-4FE3-9B59-0D0D35BEA983}"/>
    <cellStyle name="20% - Accent1 2 2 2 2 4" xfId="363" xr:uid="{ED7D3EB8-266E-47AD-8CBB-B296F1693F9F}"/>
    <cellStyle name="20% - Accent1 2 2 2 3" xfId="209" xr:uid="{923741EE-B6C1-4413-8C37-83CC9445F219}"/>
    <cellStyle name="20% - Accent1 2 2 2 3 2" xfId="297" xr:uid="{099A8146-C713-458F-851E-260AF0FA8F6F}"/>
    <cellStyle name="20% - Accent1 2 2 2 3 2 2" xfId="473" xr:uid="{D3E74327-DC0E-4829-984D-FF2643A58954}"/>
    <cellStyle name="20% - Accent1 2 2 2 3 3" xfId="385" xr:uid="{41943097-E314-43C7-9609-CD4BCEEAACEA}"/>
    <cellStyle name="20% - Accent1 2 2 2 4" xfId="253" xr:uid="{CF000A5A-3231-4DA6-9D17-DADA9376D34C}"/>
    <cellStyle name="20% - Accent1 2 2 2 4 2" xfId="429" xr:uid="{A8B48D49-4E0A-4136-87BE-665619477099}"/>
    <cellStyle name="20% - Accent1 2 2 2 5" xfId="341" xr:uid="{F05078C9-861B-422A-9A68-71D971CA9838}"/>
    <cellStyle name="20% - Accent1 2 2 3" xfId="176" xr:uid="{70CF36A4-C3A9-4457-B1A2-695DDB69B35E}"/>
    <cellStyle name="20% - Accent1 2 2 3 2" xfId="220" xr:uid="{78F534DC-2228-4D98-BDA3-0F9D29F43615}"/>
    <cellStyle name="20% - Accent1 2 2 3 2 2" xfId="308" xr:uid="{CC3CD0BB-DE65-4996-9449-733D9F2E64A9}"/>
    <cellStyle name="20% - Accent1 2 2 3 2 2 2" xfId="484" xr:uid="{3AA692D1-F255-4932-BE57-44A12D91D280}"/>
    <cellStyle name="20% - Accent1 2 2 3 2 3" xfId="396" xr:uid="{AA56B866-A3A1-49B0-ABEA-A4FCA4F69DA8}"/>
    <cellStyle name="20% - Accent1 2 2 3 3" xfId="264" xr:uid="{0EAC3BA5-3B64-4F09-889C-38694B61E51B}"/>
    <cellStyle name="20% - Accent1 2 2 3 3 2" xfId="440" xr:uid="{C607820B-D033-4873-9846-BC201814146B}"/>
    <cellStyle name="20% - Accent1 2 2 3 4" xfId="352" xr:uid="{00D7FF26-C843-4ED0-84F3-4D09A305C467}"/>
    <cellStyle name="20% - Accent1 2 2 4" xfId="198" xr:uid="{98AAD0B9-D98C-4B5E-A961-A760390ACDD2}"/>
    <cellStyle name="20% - Accent1 2 2 4 2" xfId="286" xr:uid="{06A95406-25F5-4D89-AF8B-BF2353B3D73F}"/>
    <cellStyle name="20% - Accent1 2 2 4 2 2" xfId="462" xr:uid="{E454A60C-4FD6-4D77-9667-1005E1204096}"/>
    <cellStyle name="20% - Accent1 2 2 4 3" xfId="374" xr:uid="{CC2BE3F9-8385-46C5-A805-D4AA27E61121}"/>
    <cellStyle name="20% - Accent1 2 2 5" xfId="242" xr:uid="{7834A4EE-FE1A-44D3-9E80-318A2E87B681}"/>
    <cellStyle name="20% - Accent1 2 2 5 2" xfId="418" xr:uid="{2BD3750A-F64A-4A2D-8A9E-95F5B1DCFACC}"/>
    <cellStyle name="20% - Accent1 2 2 6" xfId="330" xr:uid="{5F9D3933-AE06-4599-975E-68AC468E8443}"/>
    <cellStyle name="20% - Accent2 2" xfId="34" xr:uid="{DB0D9EC4-BEBC-485F-A09F-E6B9E670B519}"/>
    <cellStyle name="20% - Accent2 2 2" xfId="35" xr:uid="{84DE9F2B-3EA7-4413-AAF5-E11B93F7CACD}"/>
    <cellStyle name="20% - Accent2 2 2 2" xfId="166" xr:uid="{61595791-6C1C-48A0-8A8A-728004B5CB5A}"/>
    <cellStyle name="20% - Accent2 2 2 2 2" xfId="188" xr:uid="{34006926-EC57-40A5-93EB-2B546B1A1643}"/>
    <cellStyle name="20% - Accent2 2 2 2 2 2" xfId="232" xr:uid="{3B763121-895C-4E5A-BD0B-A9A76E5C2A51}"/>
    <cellStyle name="20% - Accent2 2 2 2 2 2 2" xfId="320" xr:uid="{AB136774-F1EC-4D90-9806-ABA9E4882DBB}"/>
    <cellStyle name="20% - Accent2 2 2 2 2 2 2 2" xfId="496" xr:uid="{89F301CA-89EE-4E90-900D-7AB8EBED075D}"/>
    <cellStyle name="20% - Accent2 2 2 2 2 2 3" xfId="408" xr:uid="{64C06752-C01A-4491-9572-A26D61F68082}"/>
    <cellStyle name="20% - Accent2 2 2 2 2 3" xfId="276" xr:uid="{5E0DB709-1E8F-4F1F-B889-F04C5C1B3DA3}"/>
    <cellStyle name="20% - Accent2 2 2 2 2 3 2" xfId="452" xr:uid="{757F48AE-48BB-4651-8233-F4598E285104}"/>
    <cellStyle name="20% - Accent2 2 2 2 2 4" xfId="364" xr:uid="{A86D6891-531C-40FA-A721-3B0A35605F9D}"/>
    <cellStyle name="20% - Accent2 2 2 2 3" xfId="210" xr:uid="{36774903-86D1-400D-9917-3D719D9A1B9D}"/>
    <cellStyle name="20% - Accent2 2 2 2 3 2" xfId="298" xr:uid="{B4F65A29-0015-4428-86F2-C8CF3305D009}"/>
    <cellStyle name="20% - Accent2 2 2 2 3 2 2" xfId="474" xr:uid="{CC1C2061-6621-43AF-BC63-33489D7A0F8A}"/>
    <cellStyle name="20% - Accent2 2 2 2 3 3" xfId="386" xr:uid="{21DF519E-3C7D-4D5E-A07F-418A655327D9}"/>
    <cellStyle name="20% - Accent2 2 2 2 4" xfId="254" xr:uid="{51799D1F-F720-45B7-893C-B813F3DC3A1A}"/>
    <cellStyle name="20% - Accent2 2 2 2 4 2" xfId="430" xr:uid="{5E141592-AF34-4260-BE66-030975D11302}"/>
    <cellStyle name="20% - Accent2 2 2 2 5" xfId="342" xr:uid="{9681036C-715C-4500-B33E-CF164F35DDFC}"/>
    <cellStyle name="20% - Accent2 2 2 3" xfId="177" xr:uid="{CC19C78B-1751-47C0-A3FA-73C45AB0BD7A}"/>
    <cellStyle name="20% - Accent2 2 2 3 2" xfId="221" xr:uid="{087DFBE9-8045-4A81-9B95-FE41FB17A84B}"/>
    <cellStyle name="20% - Accent2 2 2 3 2 2" xfId="309" xr:uid="{2056F346-D8E8-400F-9217-58E0D030BB97}"/>
    <cellStyle name="20% - Accent2 2 2 3 2 2 2" xfId="485" xr:uid="{1E9EF532-881F-4315-8CB2-8B4F0D5890E3}"/>
    <cellStyle name="20% - Accent2 2 2 3 2 3" xfId="397" xr:uid="{957E1A95-7C9E-47AE-882A-8BC87B90E4D6}"/>
    <cellStyle name="20% - Accent2 2 2 3 3" xfId="265" xr:uid="{DB5BF490-FB40-48E1-970F-46168327AA34}"/>
    <cellStyle name="20% - Accent2 2 2 3 3 2" xfId="441" xr:uid="{FA054AE2-10B3-46A5-9CB1-F2E2EB2F5B4A}"/>
    <cellStyle name="20% - Accent2 2 2 3 4" xfId="353" xr:uid="{11CEA127-B7A5-46C4-8F0E-9545C641D45B}"/>
    <cellStyle name="20% - Accent2 2 2 4" xfId="199" xr:uid="{7CF14239-280E-44F3-972A-46A302EBFA19}"/>
    <cellStyle name="20% - Accent2 2 2 4 2" xfId="287" xr:uid="{0064964E-5A93-4BB1-BF8D-20600E7B51DB}"/>
    <cellStyle name="20% - Accent2 2 2 4 2 2" xfId="463" xr:uid="{B41B9977-5E47-4624-8159-3F316369ACD7}"/>
    <cellStyle name="20% - Accent2 2 2 4 3" xfId="375" xr:uid="{B02CAA5B-9B9E-4DF1-86AC-380F74652B79}"/>
    <cellStyle name="20% - Accent2 2 2 5" xfId="243" xr:uid="{1F95441C-800E-4EFF-841E-C43B30E0E781}"/>
    <cellStyle name="20% - Accent2 2 2 5 2" xfId="419" xr:uid="{D937121B-C9CD-475E-A5BB-C9F6FBA793D9}"/>
    <cellStyle name="20% - Accent2 2 2 6" xfId="331" xr:uid="{EABECA5A-915A-4643-A798-77E60E9C6BFB}"/>
    <cellStyle name="20% - Accent3 2" xfId="36" xr:uid="{DFE8A781-41D3-48A7-8C7C-F60EDE356486}"/>
    <cellStyle name="20% - Accent3 2 2" xfId="37" xr:uid="{EB7E6F9D-FF9E-48CE-B47C-4097BD3C4943}"/>
    <cellStyle name="20% - Accent3 2 2 2" xfId="167" xr:uid="{58608775-4F24-42AB-A3DF-9BDA22D614CA}"/>
    <cellStyle name="20% - Accent3 2 2 2 2" xfId="189" xr:uid="{8E484D53-53E4-4929-BC6F-F16FDB934422}"/>
    <cellStyle name="20% - Accent3 2 2 2 2 2" xfId="233" xr:uid="{9A04EB0F-8A77-41F6-9230-D777041A4D68}"/>
    <cellStyle name="20% - Accent3 2 2 2 2 2 2" xfId="321" xr:uid="{887DCC29-C4C9-4BA2-86B0-7C94D7E8F930}"/>
    <cellStyle name="20% - Accent3 2 2 2 2 2 2 2" xfId="497" xr:uid="{A3BB3906-D4FB-47B3-B63D-42515A9DA57A}"/>
    <cellStyle name="20% - Accent3 2 2 2 2 2 3" xfId="409" xr:uid="{AD066FE1-1BA3-4941-8D67-4E5851AF506D}"/>
    <cellStyle name="20% - Accent3 2 2 2 2 3" xfId="277" xr:uid="{7870C4C8-7BF7-4EE3-A31E-443AF9295F0D}"/>
    <cellStyle name="20% - Accent3 2 2 2 2 3 2" xfId="453" xr:uid="{DA61570C-3C23-43DE-8AC1-36EEBA0AB7D7}"/>
    <cellStyle name="20% - Accent3 2 2 2 2 4" xfId="365" xr:uid="{5052A311-455F-4F66-84FD-8CD3EDC703EE}"/>
    <cellStyle name="20% - Accent3 2 2 2 3" xfId="211" xr:uid="{8E3A4626-C15D-4E98-9B29-BF3139766162}"/>
    <cellStyle name="20% - Accent3 2 2 2 3 2" xfId="299" xr:uid="{B9E0CBFC-5563-4C50-8424-79C07B1727A5}"/>
    <cellStyle name="20% - Accent3 2 2 2 3 2 2" xfId="475" xr:uid="{C1F356A4-0F52-47B0-AA98-34A47E0088D0}"/>
    <cellStyle name="20% - Accent3 2 2 2 3 3" xfId="387" xr:uid="{59232451-1D52-4346-BD2A-6DA17C6A9A94}"/>
    <cellStyle name="20% - Accent3 2 2 2 4" xfId="255" xr:uid="{BF61A6F9-24C6-47F7-A6F6-934FEAE0079A}"/>
    <cellStyle name="20% - Accent3 2 2 2 4 2" xfId="431" xr:uid="{75149E34-310F-4862-BD6B-4ADC8ACA658E}"/>
    <cellStyle name="20% - Accent3 2 2 2 5" xfId="343" xr:uid="{81DED462-AF28-4170-BE51-EBAA15C86612}"/>
    <cellStyle name="20% - Accent3 2 2 3" xfId="178" xr:uid="{A5DA032C-284A-419E-BA0B-750A351DE91E}"/>
    <cellStyle name="20% - Accent3 2 2 3 2" xfId="222" xr:uid="{E3B6204B-32AA-4291-A8D2-A4958FFFE93C}"/>
    <cellStyle name="20% - Accent3 2 2 3 2 2" xfId="310" xr:uid="{B55EFE48-1CF0-48F6-AA81-C2B3E02633B3}"/>
    <cellStyle name="20% - Accent3 2 2 3 2 2 2" xfId="486" xr:uid="{4555BDD3-BB96-4AF0-B426-119CDADAFD4F}"/>
    <cellStyle name="20% - Accent3 2 2 3 2 3" xfId="398" xr:uid="{E6B8A5FE-8C78-401A-9646-BD753DD11F88}"/>
    <cellStyle name="20% - Accent3 2 2 3 3" xfId="266" xr:uid="{07EF9016-6785-4D8D-AA5F-0151E60033BB}"/>
    <cellStyle name="20% - Accent3 2 2 3 3 2" xfId="442" xr:uid="{F0F0BF53-0AFB-432D-82E7-17D412C420D5}"/>
    <cellStyle name="20% - Accent3 2 2 3 4" xfId="354" xr:uid="{E5917856-5147-4FAC-AF89-F079DE82F798}"/>
    <cellStyle name="20% - Accent3 2 2 4" xfId="200" xr:uid="{E0F6C154-0DC1-4E69-A7D3-609211F3F699}"/>
    <cellStyle name="20% - Accent3 2 2 4 2" xfId="288" xr:uid="{5A27AB8F-2F2E-4103-9398-78BAC5E6B74D}"/>
    <cellStyle name="20% - Accent3 2 2 4 2 2" xfId="464" xr:uid="{E54D2E61-F40D-476D-902E-D6C1EE4F9BBC}"/>
    <cellStyle name="20% - Accent3 2 2 4 3" xfId="376" xr:uid="{AB361327-E6DB-45FF-82BD-DEC9A8196773}"/>
    <cellStyle name="20% - Accent3 2 2 5" xfId="244" xr:uid="{FCAB2756-4B85-4857-BEDA-46BE70FB41F7}"/>
    <cellStyle name="20% - Accent3 2 2 5 2" xfId="420" xr:uid="{EF494BEB-83BC-4A22-9A07-F0548D6987FB}"/>
    <cellStyle name="20% - Accent3 2 2 6" xfId="332" xr:uid="{C135E615-AF41-4437-9882-4E3655C7D68B}"/>
    <cellStyle name="20% - Accent4 2" xfId="38" xr:uid="{7E590454-848D-4AE9-BBD8-8C717A04F7DD}"/>
    <cellStyle name="20% - Accent4 2 2" xfId="39" xr:uid="{518C7A3C-983D-4ACE-B136-D19FDC6A2586}"/>
    <cellStyle name="20% - Accent4 2 2 2" xfId="168" xr:uid="{17DD33B9-2943-4D42-B4CD-AB2254475A1B}"/>
    <cellStyle name="20% - Accent4 2 2 2 2" xfId="190" xr:uid="{1622AD45-941C-4755-B3F8-0B66FA456A4E}"/>
    <cellStyle name="20% - Accent4 2 2 2 2 2" xfId="234" xr:uid="{A637F74E-4CAB-45B6-8937-8A9B3C03FECB}"/>
    <cellStyle name="20% - Accent4 2 2 2 2 2 2" xfId="322" xr:uid="{65832191-EC5F-4CA7-B06A-D71716B3A97C}"/>
    <cellStyle name="20% - Accent4 2 2 2 2 2 2 2" xfId="498" xr:uid="{E7F007B4-D7DB-45DC-AE5B-3F7F5F0D1E71}"/>
    <cellStyle name="20% - Accent4 2 2 2 2 2 3" xfId="410" xr:uid="{E6395D83-F897-4BCF-BDA1-FFBA6F276C4D}"/>
    <cellStyle name="20% - Accent4 2 2 2 2 3" xfId="278" xr:uid="{7755F19C-67BB-462F-8501-FADF9E5E7471}"/>
    <cellStyle name="20% - Accent4 2 2 2 2 3 2" xfId="454" xr:uid="{ECD6EB5B-FC3F-4BA9-A18D-8C9370E4E703}"/>
    <cellStyle name="20% - Accent4 2 2 2 2 4" xfId="366" xr:uid="{81F2BAD0-A710-4652-880F-3B1070113EBF}"/>
    <cellStyle name="20% - Accent4 2 2 2 3" xfId="212" xr:uid="{5EE1779E-5446-4176-9132-6AF70229C3FA}"/>
    <cellStyle name="20% - Accent4 2 2 2 3 2" xfId="300" xr:uid="{CC31AFE3-2C0F-45A6-A7A4-997BDED96C73}"/>
    <cellStyle name="20% - Accent4 2 2 2 3 2 2" xfId="476" xr:uid="{514EB68B-1C15-43E8-8017-5759DB99BFE7}"/>
    <cellStyle name="20% - Accent4 2 2 2 3 3" xfId="388" xr:uid="{0BD66FE9-17F4-4E4E-A551-2EA437E5D169}"/>
    <cellStyle name="20% - Accent4 2 2 2 4" xfId="256" xr:uid="{0C3966DE-0A1D-47C9-9A0A-5DC488B4A56D}"/>
    <cellStyle name="20% - Accent4 2 2 2 4 2" xfId="432" xr:uid="{F33B78BA-1335-4773-8246-A6407F9642E9}"/>
    <cellStyle name="20% - Accent4 2 2 2 5" xfId="344" xr:uid="{4951EB81-5C38-496B-8854-45607C777C9D}"/>
    <cellStyle name="20% - Accent4 2 2 3" xfId="179" xr:uid="{7D282AD1-E845-4791-802A-899D0ED22339}"/>
    <cellStyle name="20% - Accent4 2 2 3 2" xfId="223" xr:uid="{A720FE0B-2661-4F13-BAEA-6944E619AB12}"/>
    <cellStyle name="20% - Accent4 2 2 3 2 2" xfId="311" xr:uid="{507D381B-383F-4279-A868-7CBD527CA266}"/>
    <cellStyle name="20% - Accent4 2 2 3 2 2 2" xfId="487" xr:uid="{1E164805-774B-46A7-B6A5-3EB0B3C3BA31}"/>
    <cellStyle name="20% - Accent4 2 2 3 2 3" xfId="399" xr:uid="{BBF9B2B6-5A0B-4E48-9651-78868CA73FE2}"/>
    <cellStyle name="20% - Accent4 2 2 3 3" xfId="267" xr:uid="{503056F8-8758-42E1-8EE6-758461BFC59D}"/>
    <cellStyle name="20% - Accent4 2 2 3 3 2" xfId="443" xr:uid="{79E91705-E886-4622-9105-D88BFB5A76D6}"/>
    <cellStyle name="20% - Accent4 2 2 3 4" xfId="355" xr:uid="{91702333-D415-4F02-85A2-195D0C1088A6}"/>
    <cellStyle name="20% - Accent4 2 2 4" xfId="201" xr:uid="{55F639CE-E5EF-4085-96DD-0F00AB2AE24F}"/>
    <cellStyle name="20% - Accent4 2 2 4 2" xfId="289" xr:uid="{A6051D78-0C81-4376-B38B-5F5A1456DA1E}"/>
    <cellStyle name="20% - Accent4 2 2 4 2 2" xfId="465" xr:uid="{9338EFC6-ECF6-4A5B-8C86-1CCBE4BC3B68}"/>
    <cellStyle name="20% - Accent4 2 2 4 3" xfId="377" xr:uid="{26F0F5E4-5EB0-41B9-BE5E-8542845F3DA3}"/>
    <cellStyle name="20% - Accent4 2 2 5" xfId="245" xr:uid="{4682FABF-103C-4169-92EB-A6ACEBA46811}"/>
    <cellStyle name="20% - Accent4 2 2 5 2" xfId="421" xr:uid="{545D47C4-6CA9-4D66-8F4A-D538E03C457F}"/>
    <cellStyle name="20% - Accent4 2 2 6" xfId="333" xr:uid="{CAD79A30-2808-4A70-9E03-BB9DB2524F8D}"/>
    <cellStyle name="Accent3 2" xfId="6" xr:uid="{DAE5984A-3FC4-431A-B118-573BDC4C0D74}"/>
    <cellStyle name="Body: normal cell" xfId="25" xr:uid="{91C4BE12-4702-48B6-9CFF-663DE450D9EC}"/>
    <cellStyle name="Calculated" xfId="40" xr:uid="{08B83289-4773-42BD-AAA8-A16BA1AF9D0B}"/>
    <cellStyle name="Calculation 2" xfId="5" xr:uid="{84CF5CC3-45F8-4CC1-948F-E410BAC1F64A}"/>
    <cellStyle name="Comma 10" xfId="41" xr:uid="{E6B031D4-3E07-4A72-AAAF-6A17A7B07490}"/>
    <cellStyle name="Comma 10 2" xfId="169" xr:uid="{8E78306C-4577-430E-9536-D57BD299C9ED}"/>
    <cellStyle name="Comma 10 2 2" xfId="191" xr:uid="{5378BF7B-D0E3-4A8D-9694-444263F2D4AF}"/>
    <cellStyle name="Comma 10 2 2 2" xfId="235" xr:uid="{CFBAAFD7-0274-4863-823C-E33336FD6241}"/>
    <cellStyle name="Comma 10 2 2 2 2" xfId="323" xr:uid="{5FF9C241-93DD-45AF-BEA5-26ECFF7EA3F2}"/>
    <cellStyle name="Comma 10 2 2 2 2 2" xfId="499" xr:uid="{2827BB1F-5399-447F-B54D-E997C791579F}"/>
    <cellStyle name="Comma 10 2 2 2 3" xfId="411" xr:uid="{E553B6DD-5287-4BCE-8347-F4A4B28EBBC8}"/>
    <cellStyle name="Comma 10 2 2 3" xfId="279" xr:uid="{1C2D5A36-16ED-4504-8F66-5F17E0088374}"/>
    <cellStyle name="Comma 10 2 2 3 2" xfId="455" xr:uid="{3152B0A1-D27A-4046-82EC-A1E321E87250}"/>
    <cellStyle name="Comma 10 2 2 4" xfId="367" xr:uid="{B4F62090-EB9B-4046-948F-F51D8532994C}"/>
    <cellStyle name="Comma 10 2 3" xfId="213" xr:uid="{3D4C72D5-6928-42D5-8D60-1F9B4A8E2B99}"/>
    <cellStyle name="Comma 10 2 3 2" xfId="301" xr:uid="{4A5FBF49-A8A1-4F79-804B-858D832A028E}"/>
    <cellStyle name="Comma 10 2 3 2 2" xfId="477" xr:uid="{7DFCDE33-9128-4A17-8377-649F1784FD4C}"/>
    <cellStyle name="Comma 10 2 3 3" xfId="389" xr:uid="{C5FD95C6-067C-4F64-B742-FACC929EB4AD}"/>
    <cellStyle name="Comma 10 2 4" xfId="257" xr:uid="{ADBB6FD1-6341-4567-9834-C56BB6012876}"/>
    <cellStyle name="Comma 10 2 4 2" xfId="433" xr:uid="{DCA1AAA4-2336-4D62-964A-29EAD847642D}"/>
    <cellStyle name="Comma 10 2 5" xfId="345" xr:uid="{5F3E7409-33CF-4BD2-92AA-F3A6D0880003}"/>
    <cellStyle name="Comma 10 3" xfId="180" xr:uid="{3281E67B-17AA-4CAD-A4ED-DA0A4BD21820}"/>
    <cellStyle name="Comma 10 3 2" xfId="224" xr:uid="{23B07A96-AFAC-4A62-B3B7-85D5F63277E6}"/>
    <cellStyle name="Comma 10 3 2 2" xfId="312" xr:uid="{A2E6D571-90D8-46CD-B9D6-274FD5CF5BD3}"/>
    <cellStyle name="Comma 10 3 2 2 2" xfId="488" xr:uid="{09A55738-11AB-4435-8863-628C0C38399C}"/>
    <cellStyle name="Comma 10 3 2 3" xfId="400" xr:uid="{DD2F5278-763B-4FEF-9E22-6DF112ABABDE}"/>
    <cellStyle name="Comma 10 3 3" xfId="268" xr:uid="{A68D3984-611D-4486-925D-168382E8DD5F}"/>
    <cellStyle name="Comma 10 3 3 2" xfId="444" xr:uid="{436C4110-C919-4476-8DFD-6778F81D5CCB}"/>
    <cellStyle name="Comma 10 3 4" xfId="356" xr:uid="{52CF59DC-AF8A-4003-B6E6-C37E201AA28C}"/>
    <cellStyle name="Comma 10 4" xfId="202" xr:uid="{047B06FE-027D-4C4D-A304-C8393B86D94E}"/>
    <cellStyle name="Comma 10 4 2" xfId="290" xr:uid="{D10901E5-6DE8-4346-A650-6B53ACB8C1F9}"/>
    <cellStyle name="Comma 10 4 2 2" xfId="466" xr:uid="{C48FA4F9-2ED9-4B1C-BA8A-98C6CE8D4FC7}"/>
    <cellStyle name="Comma 10 4 3" xfId="378" xr:uid="{AAB2F22F-7468-4258-A96D-6D42D450436A}"/>
    <cellStyle name="Comma 10 5" xfId="246" xr:uid="{A0157184-3C40-4F46-BCEE-4FA2BC015B6B}"/>
    <cellStyle name="Comma 10 5 2" xfId="422" xr:uid="{33BE283A-7A9D-48E8-A195-5F5A5E420E88}"/>
    <cellStyle name="Comma 10 6" xfId="334" xr:uid="{3B124E9D-3D71-4D8B-8AB3-0EF89E11097E}"/>
    <cellStyle name="Comma 11" xfId="42" xr:uid="{C15CEB7F-7CBE-4457-8FB9-2304CCE943F9}"/>
    <cellStyle name="Comma 2" xfId="43" xr:uid="{1B6CD59C-6A2F-44FB-9CA2-C8A7233DBF8B}"/>
    <cellStyle name="Comma 2 2" xfId="14" xr:uid="{EDEE8DC5-11FE-4521-A79C-6BC0F28CBE12}"/>
    <cellStyle name="Comma 2 2 2" xfId="170" xr:uid="{FFAF9796-4CB0-421E-A8EC-C06F9DD31721}"/>
    <cellStyle name="Comma 2 2 2 2" xfId="192" xr:uid="{1C3AF0D0-D82D-4772-B39C-304B3C77E36B}"/>
    <cellStyle name="Comma 2 2 2 2 2" xfId="236" xr:uid="{962F150B-4D8D-485B-8BE3-128E5AFBAB7F}"/>
    <cellStyle name="Comma 2 2 2 2 2 2" xfId="324" xr:uid="{3EA2FEB3-0C3F-43DF-A098-484F456680A1}"/>
    <cellStyle name="Comma 2 2 2 2 2 2 2" xfId="500" xr:uid="{478CE77A-9C81-46EE-B7D2-A920FEBE5075}"/>
    <cellStyle name="Comma 2 2 2 2 2 3" xfId="412" xr:uid="{E5A6906A-D12F-4C3A-BD64-C91C8F867F20}"/>
    <cellStyle name="Comma 2 2 2 2 3" xfId="280" xr:uid="{C26C82E1-E38F-49F8-939E-CBED42F39C2A}"/>
    <cellStyle name="Comma 2 2 2 2 3 2" xfId="456" xr:uid="{EB7FD629-763E-44CE-A9DD-BAE224C30778}"/>
    <cellStyle name="Comma 2 2 2 2 4" xfId="368" xr:uid="{6977F177-29BD-41E0-948E-17D7A4475B31}"/>
    <cellStyle name="Comma 2 2 2 3" xfId="214" xr:uid="{A4245EC5-9235-49F1-A48A-5D7C8B601B17}"/>
    <cellStyle name="Comma 2 2 2 3 2" xfId="302" xr:uid="{9EEF38AD-7EF8-4C0C-A97A-7E9F84A19CA1}"/>
    <cellStyle name="Comma 2 2 2 3 2 2" xfId="478" xr:uid="{5B62854E-8193-4F0F-B059-546E65644A4C}"/>
    <cellStyle name="Comma 2 2 2 3 3" xfId="390" xr:uid="{325A8C2B-C6A2-45DB-9CA8-D55F9BED5E2C}"/>
    <cellStyle name="Comma 2 2 2 4" xfId="258" xr:uid="{94C7F090-9B55-4592-8B6C-1D0E67B7C262}"/>
    <cellStyle name="Comma 2 2 2 4 2" xfId="434" xr:uid="{69FB4761-284B-4295-96C5-37E631BF0B94}"/>
    <cellStyle name="Comma 2 2 2 5" xfId="346" xr:uid="{8D8AB5AD-4940-43F9-8193-50B609F7B701}"/>
    <cellStyle name="Comma 2 2 3" xfId="181" xr:uid="{8063ABB5-5240-42DB-97A2-E4B65E92FA6C}"/>
    <cellStyle name="Comma 2 2 3 2" xfId="225" xr:uid="{0A63E2CF-FD90-4D6D-AC61-54EBD631084B}"/>
    <cellStyle name="Comma 2 2 3 2 2" xfId="313" xr:uid="{D5CD6F9F-6B23-413C-A68E-1D8DD127A130}"/>
    <cellStyle name="Comma 2 2 3 2 2 2" xfId="489" xr:uid="{D3D9F38B-632A-475C-B1B2-2293451CBEAF}"/>
    <cellStyle name="Comma 2 2 3 2 3" xfId="401" xr:uid="{5BB659EC-A39A-4975-A814-5A74C07DA7A2}"/>
    <cellStyle name="Comma 2 2 3 3" xfId="269" xr:uid="{F9C0F5ED-A05B-4894-BE4E-A851A672D4E0}"/>
    <cellStyle name="Comma 2 2 3 3 2" xfId="445" xr:uid="{79683ABF-02EB-4941-94FF-6C5F72F57094}"/>
    <cellStyle name="Comma 2 2 3 4" xfId="357" xr:uid="{5B9150A5-B477-4086-AA41-E6DD4D3FBBA0}"/>
    <cellStyle name="Comma 2 2 4" xfId="203" xr:uid="{D0404C47-8274-4CB1-AEDC-9D9454AB3641}"/>
    <cellStyle name="Comma 2 2 4 2" xfId="291" xr:uid="{4BAACE2F-4F26-4780-9B93-47B111663415}"/>
    <cellStyle name="Comma 2 2 4 2 2" xfId="467" xr:uid="{5422F155-C425-4F35-9DF2-95649786FB1A}"/>
    <cellStyle name="Comma 2 2 4 3" xfId="379" xr:uid="{275E0225-7878-4A3F-90D9-715311460E42}"/>
    <cellStyle name="Comma 2 2 5" xfId="247" xr:uid="{863F986E-2993-402B-97CF-538FF50E36D7}"/>
    <cellStyle name="Comma 2 2 5 2" xfId="423" xr:uid="{70DC230D-989E-46BB-A56F-FBCEFC1F2DBB}"/>
    <cellStyle name="Comma 2 2 6" xfId="335" xr:uid="{4A1C3CA4-14DA-4184-8600-37A7EA541169}"/>
    <cellStyle name="Comma 2 2 7" xfId="44" xr:uid="{706A2142-CCE2-4BDD-B6F0-0DBCCE9DB238}"/>
    <cellStyle name="Comma 3" xfId="45" xr:uid="{69795CE1-815F-4C25-9BE6-1DDC40BA982D}"/>
    <cellStyle name="Comma 3 2" xfId="46" xr:uid="{D05640D7-1B1F-4AFD-9CDB-189C18520B13}"/>
    <cellStyle name="Comma 3 2 2" xfId="171" xr:uid="{2E083AA8-371E-42B4-B2AF-0AEE7AD4404C}"/>
    <cellStyle name="Comma 3 2 2 2" xfId="193" xr:uid="{A7242B1A-7AD1-417A-9DB7-3625BAC64747}"/>
    <cellStyle name="Comma 3 2 2 2 2" xfId="237" xr:uid="{29C020D3-7BA1-4AC6-8A53-74D511DBF8AA}"/>
    <cellStyle name="Comma 3 2 2 2 2 2" xfId="325" xr:uid="{17ED89D1-4E40-4320-937B-8FD4992FD521}"/>
    <cellStyle name="Comma 3 2 2 2 2 2 2" xfId="501" xr:uid="{60404631-054E-4FD0-B6F3-283DD6B32E68}"/>
    <cellStyle name="Comma 3 2 2 2 2 3" xfId="413" xr:uid="{F15A5CCB-7F97-47CB-90CE-5A92A49FC533}"/>
    <cellStyle name="Comma 3 2 2 2 3" xfId="281" xr:uid="{2E0A9A82-A507-4CBF-9D0B-760C81D7A9CF}"/>
    <cellStyle name="Comma 3 2 2 2 3 2" xfId="457" xr:uid="{C57C09CE-1FE5-4829-8628-B8562C2E2DEB}"/>
    <cellStyle name="Comma 3 2 2 2 4" xfId="369" xr:uid="{0BE93DC8-BBD2-43F3-9247-AAA4A1E1B4A4}"/>
    <cellStyle name="Comma 3 2 2 3" xfId="215" xr:uid="{FB760F44-3AEF-4A0F-835D-24DC40C85FD8}"/>
    <cellStyle name="Comma 3 2 2 3 2" xfId="303" xr:uid="{FADF67F7-7E54-423C-BDE1-F4695C73451D}"/>
    <cellStyle name="Comma 3 2 2 3 2 2" xfId="479" xr:uid="{5972DB27-B6CB-435C-8D83-BB92DE104DE3}"/>
    <cellStyle name="Comma 3 2 2 3 3" xfId="391" xr:uid="{E5525858-4803-4B49-B9E0-D70885608E48}"/>
    <cellStyle name="Comma 3 2 2 4" xfId="259" xr:uid="{7593D5AA-62EF-40EB-BB11-F7CC40C6F358}"/>
    <cellStyle name="Comma 3 2 2 4 2" xfId="435" xr:uid="{7B3BA0B9-5B2F-404C-B8A4-4EE6E929FCBE}"/>
    <cellStyle name="Comma 3 2 2 5" xfId="347" xr:uid="{28A76893-0FE4-4A21-8524-7E2BF7F541E4}"/>
    <cellStyle name="Comma 3 2 3" xfId="182" xr:uid="{EFB4EE53-0391-4731-A053-0283D3A6B6DB}"/>
    <cellStyle name="Comma 3 2 3 2" xfId="226" xr:uid="{B9F9DE33-F125-4CB9-A7CD-32B21AB92DE8}"/>
    <cellStyle name="Comma 3 2 3 2 2" xfId="314" xr:uid="{6B7DD155-2762-4A66-B074-0C018B54B693}"/>
    <cellStyle name="Comma 3 2 3 2 2 2" xfId="490" xr:uid="{996EDC3A-A9C2-4BC1-B3C6-42CC173B26C4}"/>
    <cellStyle name="Comma 3 2 3 2 3" xfId="402" xr:uid="{5BFB525A-868B-477B-9FE6-FB04ED37813F}"/>
    <cellStyle name="Comma 3 2 3 3" xfId="270" xr:uid="{61F70453-44DE-4BBD-A93E-C47927A1E826}"/>
    <cellStyle name="Comma 3 2 3 3 2" xfId="446" xr:uid="{4289E522-E8A7-47EE-9AF3-27F1D6516628}"/>
    <cellStyle name="Comma 3 2 3 4" xfId="358" xr:uid="{13536315-599E-4414-B1A3-21CAB63174FA}"/>
    <cellStyle name="Comma 3 2 4" xfId="204" xr:uid="{0F3539DD-0A39-485D-B3C2-A636F1ACBA29}"/>
    <cellStyle name="Comma 3 2 4 2" xfId="292" xr:uid="{9C030665-BFD2-4446-AB39-733CF059F767}"/>
    <cellStyle name="Comma 3 2 4 2 2" xfId="468" xr:uid="{AF0E652C-25FD-4C15-879D-A35D7D98E63A}"/>
    <cellStyle name="Comma 3 2 4 3" xfId="380" xr:uid="{AE7A0C7D-FDF9-41B1-88DC-EBE46A57E98B}"/>
    <cellStyle name="Comma 3 2 5" xfId="248" xr:uid="{68B3C73A-B11A-49CA-973E-B4A8F298D2BE}"/>
    <cellStyle name="Comma 3 2 5 2" xfId="424" xr:uid="{9A1E6ED4-F7CD-4510-8E97-0CB48F1D3353}"/>
    <cellStyle name="Comma 3 2 6" xfId="336" xr:uid="{FBD8B75E-A20F-46A1-BAF8-AAA517C2730E}"/>
    <cellStyle name="Comma 4" xfId="47" xr:uid="{F8A26A32-4CC4-4566-B20A-F914C5790E19}"/>
    <cellStyle name="Comma 5" xfId="48" xr:uid="{5457562C-77B5-4B14-8731-E5C0679027D9}"/>
    <cellStyle name="Comma 6" xfId="49" xr:uid="{FF09A02F-A982-4802-8524-690FF9CF2658}"/>
    <cellStyle name="Comma 7" xfId="50" xr:uid="{EA6A263E-D9C0-46C0-B8C2-7FEBFFB14180}"/>
    <cellStyle name="Comma 8" xfId="51" xr:uid="{3214CED7-1D5C-4672-97FD-C9B64A0F18F8}"/>
    <cellStyle name="Comma 9" xfId="52" xr:uid="{D52C79B6-671B-4514-83D9-48DC4ADCD89A}"/>
    <cellStyle name="Currency 2" xfId="53" xr:uid="{A09A5958-7C16-401F-9078-A7A6B8A2674C}"/>
    <cellStyle name="Currency 3" xfId="54" xr:uid="{D28FC44D-8A38-4284-AF98-6CAD0724F3A1}"/>
    <cellStyle name="Currency 4" xfId="55" xr:uid="{AFC90AC6-A7FD-4F6C-A9DB-5F08AACA9398}"/>
    <cellStyle name="Currency 5" xfId="56" xr:uid="{124C6BC3-D17F-4E82-841C-EBCB693AD0EA}"/>
    <cellStyle name="Currency 6" xfId="57" xr:uid="{305FD4BC-AB9A-4D1D-8DEE-196AE4EF44E7}"/>
    <cellStyle name="Currency 7" xfId="58" xr:uid="{4D6A0031-BBBE-4126-9FCC-5A4D1466921D}"/>
    <cellStyle name="Currency 8" xfId="59" xr:uid="{1D5557BE-6567-45B6-B0DD-13DE31CF00DF}"/>
    <cellStyle name="Currency 8 2" xfId="172" xr:uid="{55AE220E-B6F8-442D-B20C-291C32DB60E8}"/>
    <cellStyle name="Currency 8 2 2" xfId="194" xr:uid="{BC7E8315-8DCA-4266-A280-A8B084E03A9A}"/>
    <cellStyle name="Currency 8 2 2 2" xfId="238" xr:uid="{30B805E5-68DD-4776-B9BB-63DB1152DCF2}"/>
    <cellStyle name="Currency 8 2 2 2 2" xfId="326" xr:uid="{E88E4C54-1DBC-4314-9153-B8428FF92874}"/>
    <cellStyle name="Currency 8 2 2 2 2 2" xfId="502" xr:uid="{794ABA93-34E9-472D-98AC-D75B27213453}"/>
    <cellStyle name="Currency 8 2 2 2 3" xfId="414" xr:uid="{50F57A82-15EA-48E1-B941-E36787AD884A}"/>
    <cellStyle name="Currency 8 2 2 3" xfId="282" xr:uid="{C8229783-BE48-4AD3-97B1-26C773FBFD4D}"/>
    <cellStyle name="Currency 8 2 2 3 2" xfId="458" xr:uid="{8FD1A671-8DDC-4530-9F9A-AD7C8C82E745}"/>
    <cellStyle name="Currency 8 2 2 4" xfId="370" xr:uid="{88A9EF18-7C5D-43AD-9C75-C9AF9E7374BF}"/>
    <cellStyle name="Currency 8 2 3" xfId="216" xr:uid="{EEF67186-8254-4DBA-ABA8-47E553FAB797}"/>
    <cellStyle name="Currency 8 2 3 2" xfId="304" xr:uid="{4B2D3E05-02E3-4725-995F-B0C17AD13E47}"/>
    <cellStyle name="Currency 8 2 3 2 2" xfId="480" xr:uid="{5F129418-6B46-40F6-8BDF-B60B1891D577}"/>
    <cellStyle name="Currency 8 2 3 3" xfId="392" xr:uid="{39DCC241-1EB0-4267-B2A4-3A707470C15C}"/>
    <cellStyle name="Currency 8 2 4" xfId="260" xr:uid="{79841784-FD96-4BCC-BDDA-F8EC5F000B6A}"/>
    <cellStyle name="Currency 8 2 4 2" xfId="436" xr:uid="{B7656E11-A13A-4ED5-8C24-029AAD0C4582}"/>
    <cellStyle name="Currency 8 2 5" xfId="348" xr:uid="{BECFB3A8-6AF0-4FA8-AD3C-D523C2862094}"/>
    <cellStyle name="Currency 8 3" xfId="183" xr:uid="{F4035B2A-AFB5-465A-AF3A-EC1CC43033D2}"/>
    <cellStyle name="Currency 8 3 2" xfId="227" xr:uid="{E8D9BD96-E502-45C8-AAD4-7235F391C9E6}"/>
    <cellStyle name="Currency 8 3 2 2" xfId="315" xr:uid="{6F350157-937B-4D2E-A5F0-4530B340EDDA}"/>
    <cellStyle name="Currency 8 3 2 2 2" xfId="491" xr:uid="{669BD235-1A4E-4FF7-AAA0-D542B427F7FA}"/>
    <cellStyle name="Currency 8 3 2 3" xfId="403" xr:uid="{C6ACA97F-12B6-42C8-AAF2-3D2B9E101ADC}"/>
    <cellStyle name="Currency 8 3 3" xfId="271" xr:uid="{F57CE2D0-4DA4-4074-B172-FA98E2E16A6E}"/>
    <cellStyle name="Currency 8 3 3 2" xfId="447" xr:uid="{0F6E03B1-0B70-4838-B25D-D28E9089857D}"/>
    <cellStyle name="Currency 8 3 4" xfId="359" xr:uid="{4D8152EB-1863-433C-9D48-CBA72CC96DFC}"/>
    <cellStyle name="Currency 8 4" xfId="205" xr:uid="{491CC842-5302-4125-866F-5481FC173FAD}"/>
    <cellStyle name="Currency 8 4 2" xfId="293" xr:uid="{2FD598FA-20F2-470C-90F9-7B420BB7ACC1}"/>
    <cellStyle name="Currency 8 4 2 2" xfId="469" xr:uid="{F84ED45B-2A49-452B-AA4E-B47FCFEC94FB}"/>
    <cellStyle name="Currency 8 4 3" xfId="381" xr:uid="{B1A92D84-582E-4661-98E8-89E74A7A9159}"/>
    <cellStyle name="Currency 8 5" xfId="249" xr:uid="{ACF8CDF3-4659-4F91-B025-9133F5B6826D}"/>
    <cellStyle name="Currency 8 5 2" xfId="425" xr:uid="{446BD93B-6840-4790-A4C3-903B1D90EB29}"/>
    <cellStyle name="Currency 8 6" xfId="337" xr:uid="{52D91761-BAFE-427E-B818-C381106C7EC1}"/>
    <cellStyle name="Font: Calibri, 9pt regular" xfId="21" xr:uid="{5F7461B7-BEF9-420B-A0D8-9BBC059EC1AA}"/>
    <cellStyle name="Footnotes: top row" xfId="26" xr:uid="{8AF9B4AA-FD91-4607-841F-A8D25C2587F9}"/>
    <cellStyle name="Header: bottom row" xfId="22" xr:uid="{BD9C0BCA-C184-4078-8AA0-6277E2348918}"/>
    <cellStyle name="Heading" xfId="60" xr:uid="{516778F3-620A-4E2F-B3D9-3752CD6CF6A2}"/>
    <cellStyle name="Heading 2 2" xfId="61" xr:uid="{6AEC9CE7-4850-411A-A038-866969EA3353}"/>
    <cellStyle name="Heading2" xfId="62" xr:uid="{E6EBB293-737F-4354-88DB-6DDE5C51042A}"/>
    <cellStyle name="Hyperlink 10" xfId="63" xr:uid="{6203252B-C921-4736-B86C-FAA5CC3D546B}"/>
    <cellStyle name="Hyperlink 10 2" xfId="64" xr:uid="{A8919725-C830-473F-86EA-37C45592DE1D}"/>
    <cellStyle name="Hyperlink 10 3" xfId="65" xr:uid="{8BBC7F07-DC42-4C46-9606-8781F9DDDE5C}"/>
    <cellStyle name="Hyperlink 11" xfId="66" xr:uid="{D73F8BD1-6C39-48AD-A650-B50E7012BDCB}"/>
    <cellStyle name="Hyperlink 11 2" xfId="67" xr:uid="{D499273C-F1B1-4C18-B437-0EA5FEAAAD69}"/>
    <cellStyle name="Hyperlink 11 3" xfId="68" xr:uid="{1D7C41CE-F9D5-42E5-8F8B-C9AC9BCB4539}"/>
    <cellStyle name="Hyperlink 12" xfId="69" xr:uid="{4086CC4F-40F3-4FE9-A666-9FBD75536B1E}"/>
    <cellStyle name="Hyperlink 12 2" xfId="70" xr:uid="{B328E393-1DCD-4E30-84DB-82FC38AF03CC}"/>
    <cellStyle name="Hyperlink 12 3" xfId="71" xr:uid="{7F037E98-06FE-4046-BB93-FBF8DB1EAE09}"/>
    <cellStyle name="Hyperlink 13" xfId="72" xr:uid="{324310F1-E986-4C0D-AAD6-5AE5EFE21E69}"/>
    <cellStyle name="Hyperlink 13 2" xfId="73" xr:uid="{0EBCF964-3B86-4F54-B5E8-DE884ACC1677}"/>
    <cellStyle name="Hyperlink 13 3" xfId="74" xr:uid="{A1CA28D9-8FA3-4035-915C-FF6372FBB652}"/>
    <cellStyle name="Hyperlink 14" xfId="75" xr:uid="{429BE6FA-499C-4895-8EF6-54C99CB9ACF5}"/>
    <cellStyle name="Hyperlink 14 2" xfId="76" xr:uid="{DB7FEE30-403C-4970-B123-F32515DA87D6}"/>
    <cellStyle name="Hyperlink 14 3" xfId="77" xr:uid="{8E32103C-B0BE-4100-AF33-6ABA5427904C}"/>
    <cellStyle name="Hyperlink 15" xfId="78" xr:uid="{9EAE838F-1F88-4F2C-B6BD-0D18F828B68D}"/>
    <cellStyle name="Hyperlink 15 2" xfId="79" xr:uid="{D3DF9EFB-9113-4AF2-B17B-12803F478CA0}"/>
    <cellStyle name="Hyperlink 15 3" xfId="80" xr:uid="{038DD465-0AE8-4E53-B7AE-CA9474750FB9}"/>
    <cellStyle name="Hyperlink 16" xfId="81" xr:uid="{4AA95A69-F884-4CDD-A049-163A6F46F1A8}"/>
    <cellStyle name="Hyperlink 16 2" xfId="82" xr:uid="{1EB19FFF-DF12-496E-ACAF-49E61A8D480D}"/>
    <cellStyle name="Hyperlink 16 3" xfId="83" xr:uid="{359ED747-B027-46A5-8246-8D8B68055496}"/>
    <cellStyle name="Hyperlink 17" xfId="84" xr:uid="{32529636-EC67-41F1-A791-04E814C8C10C}"/>
    <cellStyle name="Hyperlink 17 2" xfId="85" xr:uid="{13031D9E-CA8F-493A-AFF8-5B21ACA1163F}"/>
    <cellStyle name="Hyperlink 17 3" xfId="86" xr:uid="{00D90F0F-FB29-4FC4-B529-AE83D0A44AAA}"/>
    <cellStyle name="Hyperlink 18" xfId="87" xr:uid="{E20215AC-B0CD-4A88-A372-3634AFF64B6D}"/>
    <cellStyle name="Hyperlink 18 2" xfId="88" xr:uid="{891182FE-1F19-4E2A-92B9-96407231524E}"/>
    <cellStyle name="Hyperlink 18 3" xfId="89" xr:uid="{FE9D0E87-A7F4-4A93-ADA1-96F74C662CBB}"/>
    <cellStyle name="Hyperlink 19" xfId="90" xr:uid="{F1D5F979-6FE3-4E2F-AD48-68844462AB68}"/>
    <cellStyle name="Hyperlink 19 2" xfId="91" xr:uid="{F3E108DC-DC6C-41F0-88CE-D376042AD13C}"/>
    <cellStyle name="Hyperlink 19 3" xfId="92" xr:uid="{88010075-1E7B-493D-8E15-4E91C3C03584}"/>
    <cellStyle name="Hyperlink 2" xfId="93" xr:uid="{B26EB6C3-9937-4771-BC71-F3080B94A882}"/>
    <cellStyle name="Hyperlink 2 2" xfId="94" xr:uid="{42527EF0-63B4-43DB-8C81-978177D46749}"/>
    <cellStyle name="Hyperlink 2 3" xfId="95" xr:uid="{42BC1D1B-1CCA-4FE0-B95E-5A990F1F3117}"/>
    <cellStyle name="Hyperlink 20" xfId="96" xr:uid="{263414B1-1409-469F-B35D-3AFF9FE99EFD}"/>
    <cellStyle name="Hyperlink 20 2" xfId="97" xr:uid="{B9B6D155-34FA-4EB6-AFF5-85F809D12867}"/>
    <cellStyle name="Hyperlink 20 3" xfId="98" xr:uid="{40346403-2BE5-4872-B8F8-807981DCB91C}"/>
    <cellStyle name="Hyperlink 21" xfId="99" xr:uid="{B1724363-A185-4AE4-9D26-EB426C0BE5E1}"/>
    <cellStyle name="Hyperlink 21 2" xfId="100" xr:uid="{02F89FA5-2722-4B41-A199-B629B5A95F2B}"/>
    <cellStyle name="Hyperlink 21 3" xfId="101" xr:uid="{697F1935-580E-4161-9DBA-954E82B57F81}"/>
    <cellStyle name="Hyperlink 22" xfId="102" xr:uid="{931DF52F-5159-44D7-A609-D45D7A2938EE}"/>
    <cellStyle name="Hyperlink 22 2" xfId="103" xr:uid="{C2EE41DC-89F5-46D0-B3B7-ECBF7704D7FA}"/>
    <cellStyle name="Hyperlink 22 3" xfId="104" xr:uid="{2AC48D2F-8089-4DFA-B3DC-21EE238DA3B4}"/>
    <cellStyle name="Hyperlink 23" xfId="105" xr:uid="{1C55C9AE-946F-4B01-A36D-44A7F24AA916}"/>
    <cellStyle name="Hyperlink 23 2" xfId="106" xr:uid="{7FD7192D-3DA8-490A-AAED-086DAE02CE64}"/>
    <cellStyle name="Hyperlink 23 3" xfId="107" xr:uid="{64EEC9F6-478B-493B-913A-C2B442E6E3E0}"/>
    <cellStyle name="Hyperlink 24" xfId="108" xr:uid="{66325E79-65A5-49BD-8C31-88D89A8034B4}"/>
    <cellStyle name="Hyperlink 25" xfId="109" xr:uid="{AFDF8F03-1FD4-4A01-BCB2-C9A59F07FB4A}"/>
    <cellStyle name="Hyperlink 26" xfId="110" xr:uid="{D999532B-2182-439B-92C0-6FA352D4BC07}"/>
    <cellStyle name="Hyperlink 27" xfId="111" xr:uid="{BCF8138C-F920-4362-BDC6-A05B42A9D521}"/>
    <cellStyle name="Hyperlink 28" xfId="112" xr:uid="{40F10309-EF12-4E68-92AF-D92A52651F56}"/>
    <cellStyle name="Hyperlink 29" xfId="113" xr:uid="{6D2A36A7-21D2-4674-807B-9BC79076088C}"/>
    <cellStyle name="Hyperlink 3" xfId="114" xr:uid="{E5F1FD03-54D5-476C-9611-9BFBB567FB45}"/>
    <cellStyle name="Hyperlink 3 2" xfId="115" xr:uid="{5F6CDCBB-6AB5-4EC4-98F1-2CB8EDC24FE6}"/>
    <cellStyle name="Hyperlink 3 3" xfId="116" xr:uid="{A7E9E8FF-00BB-4E77-A85E-65314F8E509D}"/>
    <cellStyle name="Hyperlink 30" xfId="117" xr:uid="{49973FED-B5DC-4EBD-A275-517255DB94FF}"/>
    <cellStyle name="Hyperlink 31" xfId="118" xr:uid="{4A6F9730-B7A6-497E-8392-5C1EC3381C24}"/>
    <cellStyle name="Hyperlink 32" xfId="119" xr:uid="{9C1BC6FB-DEFF-42A1-8DD6-C1935432E469}"/>
    <cellStyle name="Hyperlink 33" xfId="120" xr:uid="{3A6CF98A-DBE9-47C9-B910-FD93ED98D0AB}"/>
    <cellStyle name="Hyperlink 33 2" xfId="121" xr:uid="{38C88064-1D33-425A-BC5A-B5CD0A76B49F}"/>
    <cellStyle name="Hyperlink 33 3" xfId="122" xr:uid="{59F2CC34-A7FC-4082-9A80-B033DFCF32AC}"/>
    <cellStyle name="Hyperlink 34" xfId="123" xr:uid="{4323342E-2E80-4D84-8CFC-EBE5BFDDF2BD}"/>
    <cellStyle name="Hyperlink 34 2" xfId="124" xr:uid="{2832C955-0E6F-46F1-9A3E-146C05FF3CBF}"/>
    <cellStyle name="Hyperlink 34 3" xfId="125" xr:uid="{012DA420-A408-4C63-A81C-D072A55AF3F6}"/>
    <cellStyle name="Hyperlink 34 4" xfId="126" xr:uid="{6DDF6C8C-82A3-4ECF-8588-785BA8AB70AF}"/>
    <cellStyle name="Hyperlink 34 5" xfId="127" xr:uid="{E6111C9F-51AB-4222-B80D-CAA95150DEEB}"/>
    <cellStyle name="Hyperlink 4" xfId="128" xr:uid="{EDD70BED-48B2-40CB-A68E-51D2FE777D74}"/>
    <cellStyle name="Hyperlink 4 2" xfId="129" xr:uid="{F35B32D8-3415-411A-B94C-96E049D33E1A}"/>
    <cellStyle name="Hyperlink 4 3" xfId="130" xr:uid="{7AF85AC4-7041-4FF4-BF6E-212233C51128}"/>
    <cellStyle name="Hyperlink 5" xfId="131" xr:uid="{E02A3DB0-224A-4473-8350-AE2B9109BE65}"/>
    <cellStyle name="Hyperlink 5 2" xfId="132" xr:uid="{C9DA6CE4-91D6-4DBE-9F54-B9A338D19350}"/>
    <cellStyle name="Hyperlink 5 3" xfId="133" xr:uid="{7F1C2CD0-A050-4473-B88D-C3CF86CDE6FC}"/>
    <cellStyle name="Hyperlink 6" xfId="134" xr:uid="{52EBB9FC-4FA2-4B27-855E-6AF6F3866ED0}"/>
    <cellStyle name="Hyperlink 6 2" xfId="135" xr:uid="{AE8FB57A-C986-434B-80FA-A47F1D02D27B}"/>
    <cellStyle name="Hyperlink 6 3" xfId="136" xr:uid="{8A7D5F16-974F-4F72-8A09-20D450D5E7D8}"/>
    <cellStyle name="Hyperlink 7" xfId="137" xr:uid="{7E4CCF89-9329-4FBB-95C1-A0372E7C47A3}"/>
    <cellStyle name="Hyperlink 7 2" xfId="138" xr:uid="{CD2EF5D0-8F2A-4671-B84B-4428BD4BA386}"/>
    <cellStyle name="Hyperlink 7 3" xfId="139" xr:uid="{D74A66FE-E585-4296-B774-EF6891B72D23}"/>
    <cellStyle name="Hyperlink 8" xfId="140" xr:uid="{97BED56D-597C-4675-9D1F-32A269C3354E}"/>
    <cellStyle name="Hyperlink 8 2" xfId="141" xr:uid="{C5C8BD3F-8484-4725-97CA-34B5BCB18826}"/>
    <cellStyle name="Hyperlink 8 3" xfId="142" xr:uid="{67FBA8D6-7BA6-43A0-9100-13AB0C8DE8B6}"/>
    <cellStyle name="Hyperlink 9" xfId="143" xr:uid="{1329979E-9FDA-4E95-A573-8890CF1DF1E8}"/>
    <cellStyle name="Hyperlink 9 2" xfId="144" xr:uid="{84785077-2056-49B8-A376-B20978B806F5}"/>
    <cellStyle name="Hyperlink 9 3" xfId="145" xr:uid="{6142291C-9A6E-4F6B-A3FA-BE3ED8FA733F}"/>
    <cellStyle name="Index Hyperlink" xfId="12" xr:uid="{B22320DA-9997-4E72-811B-7B76AC93611A}"/>
    <cellStyle name="Input 2" xfId="146" xr:uid="{C51C62E9-FD8F-4FA3-8A99-7A85AC8423DA}"/>
    <cellStyle name="Linked" xfId="147" xr:uid="{0B6D52CA-7661-49D0-BED6-7B9FB8658362}"/>
    <cellStyle name="Normal" xfId="0" builtinId="0"/>
    <cellStyle name="Normal 106" xfId="19" xr:uid="{48DE2433-B3A0-49E0-9313-4B7873996FD2}"/>
    <cellStyle name="Normal 13" xfId="7" xr:uid="{C606D344-1FCC-45D9-AD50-39BDCDAEE467}"/>
    <cellStyle name="Normal 2" xfId="2" xr:uid="{F92919AE-5616-4C7B-92D0-9B8CDB8A2DE1}"/>
    <cellStyle name="Normal 2 2" xfId="17" xr:uid="{79EC19BA-9717-4DB1-8458-DD1C70CF3D44}"/>
    <cellStyle name="Normal 2 2 2" xfId="3" xr:uid="{355D82CF-D4A1-4249-AE3B-44236F343D6A}"/>
    <cellStyle name="Normal 2 2 2 2" xfId="173" xr:uid="{6BAB4D4B-A9AC-4A2C-8FFB-689F6A0F1E05}"/>
    <cellStyle name="Normal 2 2 2 2 2" xfId="195" xr:uid="{2E0A5E6F-4A4A-4561-8F0B-9FB164622BB6}"/>
    <cellStyle name="Normal 2 2 2 2 2 2" xfId="239" xr:uid="{60CA1611-4F37-4612-AD13-06B77BF98482}"/>
    <cellStyle name="Normal 2 2 2 2 2 2 2" xfId="327" xr:uid="{E8901029-7378-427F-B622-098D58ABA711}"/>
    <cellStyle name="Normal 2 2 2 2 2 2 2 2" xfId="503" xr:uid="{1EAA547D-D80B-4D2A-BAD0-9B943178F446}"/>
    <cellStyle name="Normal 2 2 2 2 2 2 3" xfId="415" xr:uid="{6121EB46-6D73-4E00-933A-5162244A52EB}"/>
    <cellStyle name="Normal 2 2 2 2 2 3" xfId="283" xr:uid="{6C717B95-7CE4-4607-B367-843A8C2713A4}"/>
    <cellStyle name="Normal 2 2 2 2 2 3 2" xfId="459" xr:uid="{5BFFF6A9-54DD-4FD4-83D1-4B0D1653B2D7}"/>
    <cellStyle name="Normal 2 2 2 2 2 4" xfId="371" xr:uid="{1D75659C-BA55-41F4-A704-6B829E57C5BC}"/>
    <cellStyle name="Normal 2 2 2 2 3" xfId="217" xr:uid="{702F0B66-3AB5-4109-A8E1-6A99852CFFEE}"/>
    <cellStyle name="Normal 2 2 2 2 3 2" xfId="305" xr:uid="{6487F2AD-B178-4D53-9BD3-6A68178B86E1}"/>
    <cellStyle name="Normal 2 2 2 2 3 2 2" xfId="481" xr:uid="{35286953-3D7D-44A4-9024-5EEB72962ACD}"/>
    <cellStyle name="Normal 2 2 2 2 3 3" xfId="393" xr:uid="{A4066D78-2175-42DB-A29E-A056F369F102}"/>
    <cellStyle name="Normal 2 2 2 2 4" xfId="261" xr:uid="{1B2AA025-FE22-4C34-BD59-B28D0A1268C7}"/>
    <cellStyle name="Normal 2 2 2 2 4 2" xfId="437" xr:uid="{49FD0E62-CA8E-4945-BA2F-8600846D1B9C}"/>
    <cellStyle name="Normal 2 2 2 2 5" xfId="349" xr:uid="{151436FA-B010-4FEE-8C1D-8F74C60274F4}"/>
    <cellStyle name="Normal 2 2 2 3" xfId="184" xr:uid="{FF492C62-F9B9-47F7-9E9D-51600B5877C6}"/>
    <cellStyle name="Normal 2 2 2 3 2" xfId="228" xr:uid="{759B3D9F-4B6F-41FA-BCAD-7B7274C74DD1}"/>
    <cellStyle name="Normal 2 2 2 3 2 2" xfId="316" xr:uid="{8AD0F772-7F05-4E21-A9F4-36A55C1B02C5}"/>
    <cellStyle name="Normal 2 2 2 3 2 2 2" xfId="492" xr:uid="{30E99CCD-A4BD-4C71-A056-DBEE671F16F3}"/>
    <cellStyle name="Normal 2 2 2 3 2 3" xfId="404" xr:uid="{FFBA7A84-82FD-4952-9884-E85D8CC73E96}"/>
    <cellStyle name="Normal 2 2 2 3 3" xfId="272" xr:uid="{84E5482A-F670-4C51-B75C-4588708785C4}"/>
    <cellStyle name="Normal 2 2 2 3 3 2" xfId="448" xr:uid="{8E4A4C25-E674-48C7-977A-947915B164E5}"/>
    <cellStyle name="Normal 2 2 2 3 4" xfId="360" xr:uid="{72244272-4848-459E-BD4F-80B5D40DC698}"/>
    <cellStyle name="Normal 2 2 2 4" xfId="206" xr:uid="{F6A333E7-E153-42EF-B924-77E47FB9FD6A}"/>
    <cellStyle name="Normal 2 2 2 4 2" xfId="294" xr:uid="{7B3FA1A1-B59E-4636-85BE-F503F3AAFD46}"/>
    <cellStyle name="Normal 2 2 2 4 2 2" xfId="470" xr:uid="{F5530D6F-A189-4FC6-8186-0A97A49999C6}"/>
    <cellStyle name="Normal 2 2 2 4 3" xfId="382" xr:uid="{48CE5F77-E74C-4410-8749-D384CD961CD1}"/>
    <cellStyle name="Normal 2 2 2 5" xfId="250" xr:uid="{5B735457-6B0B-4632-9946-A1AC7C49B36B}"/>
    <cellStyle name="Normal 2 2 2 5 2" xfId="426" xr:uid="{B863055F-8AD1-42F5-A837-B8FFFEF4BF8C}"/>
    <cellStyle name="Normal 2 2 2 6" xfId="338" xr:uid="{49D7FECB-7E72-458B-B614-EDB8EE66620A}"/>
    <cellStyle name="Normal 2 2 2 7" xfId="148" xr:uid="{42EC0292-521F-42C1-A5D9-E015C77DF410}"/>
    <cellStyle name="Normal 2 2 3" xfId="30" xr:uid="{2A19916F-77A9-4476-B7DE-738A7E3E5B6A}"/>
    <cellStyle name="Normal 2 3" xfId="27" xr:uid="{D14C531F-F9A5-4271-A78B-288FF5C1E537}"/>
    <cellStyle name="Normal 2 4" xfId="31" xr:uid="{E0731DF4-4DBA-4E3A-B007-660F08030A2C}"/>
    <cellStyle name="Normal 3" xfId="20" xr:uid="{6CBDEA7B-E39F-4907-9BE8-F3A8F610A5B7}"/>
    <cellStyle name="Normal 3 2" xfId="149" xr:uid="{AB788D37-249C-4876-B804-62D8012ECB5B}"/>
    <cellStyle name="Normal 4" xfId="28" xr:uid="{C9937334-6B29-4C22-B0F4-F9D8A2B844B8}"/>
    <cellStyle name="Normal 4 2" xfId="4" xr:uid="{69F5B435-0365-49A0-A4FD-2149BC547F3A}"/>
    <cellStyle name="Normal 5" xfId="29" xr:uid="{F3725C56-90D2-4CA3-B8A6-AEC39637E8EC}"/>
    <cellStyle name="Normal 5 2" xfId="150" xr:uid="{77322860-C436-4463-ABEC-C75D4E2594C8}"/>
    <cellStyle name="Normal 6" xfId="151" xr:uid="{F4CC81FD-68D2-4521-B861-533A8CC86660}"/>
    <cellStyle name="Normal 6 2" xfId="174" xr:uid="{C6FB4E05-5A1F-4752-A6CD-876F12410AF0}"/>
    <cellStyle name="Normal 6 2 2" xfId="196" xr:uid="{C6E543CE-CF82-4405-8085-B87118973686}"/>
    <cellStyle name="Normal 6 2 2 2" xfId="240" xr:uid="{C724A67A-DED8-42F4-A81E-6796A7F36023}"/>
    <cellStyle name="Normal 6 2 2 2 2" xfId="328" xr:uid="{82D035F3-71D5-40B9-837A-BBE30F1F4276}"/>
    <cellStyle name="Normal 6 2 2 2 2 2" xfId="504" xr:uid="{A981E26E-A565-48E3-A279-A76762C62224}"/>
    <cellStyle name="Normal 6 2 2 2 3" xfId="416" xr:uid="{0F20CAFF-FBB0-49FE-BCCD-7138DEC27FBC}"/>
    <cellStyle name="Normal 6 2 2 3" xfId="284" xr:uid="{301F11EB-321C-413A-B334-688BBF5D705F}"/>
    <cellStyle name="Normal 6 2 2 3 2" xfId="460" xr:uid="{B5ED379D-F08D-4919-9DF9-38E0344A494E}"/>
    <cellStyle name="Normal 6 2 2 4" xfId="372" xr:uid="{DD37728A-B5DC-4480-B34C-A7E6DCD743BF}"/>
    <cellStyle name="Normal 6 2 3" xfId="218" xr:uid="{A49030FA-C914-45B1-92ED-393098AC252A}"/>
    <cellStyle name="Normal 6 2 3 2" xfId="306" xr:uid="{6764D082-6729-49DA-8117-8644388FAC83}"/>
    <cellStyle name="Normal 6 2 3 2 2" xfId="482" xr:uid="{2A17CEE5-D599-4977-BFCA-2F79401FDA5C}"/>
    <cellStyle name="Normal 6 2 3 3" xfId="394" xr:uid="{9489CCC8-3E1C-4134-A7DB-68C594A23EEE}"/>
    <cellStyle name="Normal 6 2 4" xfId="262" xr:uid="{59366783-DB0E-44F0-9059-D170D92D2B93}"/>
    <cellStyle name="Normal 6 2 4 2" xfId="438" xr:uid="{A9B0E37C-6B73-4707-A6DD-C986DC7F966E}"/>
    <cellStyle name="Normal 6 2 5" xfId="350" xr:uid="{411B522D-E584-45D6-9BE1-2E5CD5C5B7ED}"/>
    <cellStyle name="Normal 6 3" xfId="185" xr:uid="{E5833E86-1F32-4238-B36E-D22974AD140F}"/>
    <cellStyle name="Normal 6 3 2" xfId="229" xr:uid="{B45D08FC-03CC-41BE-A0C1-32C637A1C82F}"/>
    <cellStyle name="Normal 6 3 2 2" xfId="317" xr:uid="{61A18F94-F5D7-40A0-BBBF-C57C123122E5}"/>
    <cellStyle name="Normal 6 3 2 2 2" xfId="493" xr:uid="{D7A9AD42-0EB7-4ABD-B92B-7A3B6CDF1AFE}"/>
    <cellStyle name="Normal 6 3 2 3" xfId="405" xr:uid="{2506C2D4-37D1-4591-95D8-721F22073845}"/>
    <cellStyle name="Normal 6 3 3" xfId="273" xr:uid="{EB9F9704-A24D-4D68-9489-C002C12EEC76}"/>
    <cellStyle name="Normal 6 3 3 2" xfId="449" xr:uid="{754B74BC-76E0-44D0-A117-3481944CBFF5}"/>
    <cellStyle name="Normal 6 3 4" xfId="361" xr:uid="{6921CC25-595E-4196-8AF8-72658DC7E6CE}"/>
    <cellStyle name="Normal 6 4" xfId="207" xr:uid="{07D033DA-1230-4AC8-9904-4B02C1AC9DC7}"/>
    <cellStyle name="Normal 6 4 2" xfId="295" xr:uid="{0F583A65-9B59-4D2B-B2B8-54BAF0BC969D}"/>
    <cellStyle name="Normal 6 4 2 2" xfId="471" xr:uid="{AEB6C197-DA16-4DB9-AEC7-35F3B60CC810}"/>
    <cellStyle name="Normal 6 4 3" xfId="383" xr:uid="{FDB43E1C-8EC1-4111-B041-62C09023FC1F}"/>
    <cellStyle name="Normal 6 5" xfId="251" xr:uid="{D9286CBF-9B73-4520-A2B7-AFDBFFAD886B}"/>
    <cellStyle name="Normal 6 5 2" xfId="427" xr:uid="{F73F11DC-5FA5-41BB-A71F-8F65C594C87E}"/>
    <cellStyle name="Normal 6 6" xfId="339" xr:uid="{E0E1C09B-7A68-406F-A5AE-5D09B09A278B}"/>
    <cellStyle name="Normal 7" xfId="152" xr:uid="{E118F2CB-B31E-424B-8B04-5FB49C6E32F8}"/>
    <cellStyle name="Normal 8" xfId="153" xr:uid="{0D424F68-32FA-455E-96A6-BBC4BCCEC85A}"/>
    <cellStyle name="Normal Small" xfId="154" xr:uid="{1A20B089-1670-4302-9E35-EC3ADD324186}"/>
    <cellStyle name="Parent row" xfId="24" xr:uid="{AB7CDAFA-01D6-4A46-BF5C-B41D11B49318}"/>
    <cellStyle name="Percent" xfId="1" builtinId="5"/>
    <cellStyle name="Percent 2" xfId="155" xr:uid="{01166F0B-389B-4A09-9F2C-D87B2622932B}"/>
    <cellStyle name="Percent 2 2" xfId="18" xr:uid="{DADA353B-157A-48E0-AA86-1624F8FC7ECD}"/>
    <cellStyle name="Percent 2 3" xfId="156" xr:uid="{95545035-7069-4D74-BEE9-DEDF7C279254}"/>
    <cellStyle name="Percent 2 4" xfId="175" xr:uid="{FD213C8B-BBB0-44E2-857E-DE323DD5D1E3}"/>
    <cellStyle name="Percent 2 4 2" xfId="197" xr:uid="{5ED8E451-373C-40B1-AB90-5F052D88A7C7}"/>
    <cellStyle name="Percent 2 4 2 2" xfId="241" xr:uid="{8CBC4CC6-D0E9-433D-BC10-10093E7AD51B}"/>
    <cellStyle name="Percent 2 4 2 2 2" xfId="329" xr:uid="{F16D2DDE-76EC-412A-8EEA-F9567C0EE987}"/>
    <cellStyle name="Percent 2 4 2 2 2 2" xfId="505" xr:uid="{13AD4238-4E45-405B-9279-EEA11AA87DB0}"/>
    <cellStyle name="Percent 2 4 2 2 3" xfId="417" xr:uid="{023C8D3C-5350-4D98-8FBB-869BB667C7E4}"/>
    <cellStyle name="Percent 2 4 2 3" xfId="285" xr:uid="{BB60D561-5729-4A96-9E74-6B560281D9E8}"/>
    <cellStyle name="Percent 2 4 2 3 2" xfId="461" xr:uid="{FF11AF9F-2F13-4C18-BD9D-27F2B08DC42A}"/>
    <cellStyle name="Percent 2 4 2 4" xfId="373" xr:uid="{FDF115A5-3183-445D-8AAE-EFAE823CDC90}"/>
    <cellStyle name="Percent 2 4 3" xfId="219" xr:uid="{0E384F52-9FBF-4DCC-9932-B30040072239}"/>
    <cellStyle name="Percent 2 4 3 2" xfId="307" xr:uid="{DAAD7DF2-4AE3-4CF3-A914-10FE5334036A}"/>
    <cellStyle name="Percent 2 4 3 2 2" xfId="483" xr:uid="{64601056-3A3B-416E-B00A-17941B34AFC9}"/>
    <cellStyle name="Percent 2 4 3 3" xfId="395" xr:uid="{372EF437-8023-48AA-B693-CBD07CEB85DC}"/>
    <cellStyle name="Percent 2 4 4" xfId="263" xr:uid="{AF50B22F-C3BE-4BB2-BAB5-4BDAB3865EF4}"/>
    <cellStyle name="Percent 2 4 4 2" xfId="439" xr:uid="{2EA93AC7-A52C-43B5-B9AC-85FBA1B145BA}"/>
    <cellStyle name="Percent 2 4 5" xfId="351" xr:uid="{A6B8E206-D69C-4BAD-B8CC-A0EC7D269984}"/>
    <cellStyle name="Percent 2 5" xfId="186" xr:uid="{0BA9DAAD-844F-4DF2-889E-BF10EB83BCC9}"/>
    <cellStyle name="Percent 2 5 2" xfId="230" xr:uid="{0BD0CD04-9E84-491D-9562-192D696EF4DA}"/>
    <cellStyle name="Percent 2 5 2 2" xfId="318" xr:uid="{E1A405E7-F74A-4555-802C-FA83A4042054}"/>
    <cellStyle name="Percent 2 5 2 2 2" xfId="494" xr:uid="{E556DF1C-88AB-4BEB-998F-FB8E18E9EA68}"/>
    <cellStyle name="Percent 2 5 2 3" xfId="406" xr:uid="{417B0D32-E93B-414E-82F8-2CBC2BC527B7}"/>
    <cellStyle name="Percent 2 5 3" xfId="274" xr:uid="{279CFEBD-8223-4A91-A06F-B0E0E6445FD7}"/>
    <cellStyle name="Percent 2 5 3 2" xfId="450" xr:uid="{CDE2948B-67B6-44A8-994E-1485EB95F30E}"/>
    <cellStyle name="Percent 2 5 4" xfId="362" xr:uid="{B15734E5-4097-42DF-8062-86BCA3AB58FB}"/>
    <cellStyle name="Percent 2 6" xfId="208" xr:uid="{8C1CA994-9BB5-4C75-8F45-0D1764F10088}"/>
    <cellStyle name="Percent 2 6 2" xfId="296" xr:uid="{4A2C571E-D8C3-46D1-BA9C-F58024369D59}"/>
    <cellStyle name="Percent 2 6 2 2" xfId="472" xr:uid="{D77689E5-D345-4757-9796-7405E9EA121E}"/>
    <cellStyle name="Percent 2 6 3" xfId="384" xr:uid="{77DFE2B5-2020-45D0-92EB-3D2FFFB746D2}"/>
    <cellStyle name="Percent 2 7" xfId="252" xr:uid="{844355D3-A246-4E1C-91A4-E782FB2B0DE2}"/>
    <cellStyle name="Percent 2 7 2" xfId="428" xr:uid="{378971D2-E6EE-48AD-8BBB-E2657102830C}"/>
    <cellStyle name="Percent 2 8" xfId="340" xr:uid="{45BDC2A9-5D62-4411-A601-A4C5A48367EA}"/>
    <cellStyle name="Percent 3" xfId="157" xr:uid="{4D45DC6F-1886-4367-8997-D57147A28A77}"/>
    <cellStyle name="Percent 3 2" xfId="158" xr:uid="{C0F19C53-232E-481E-A675-D332FB36B213}"/>
    <cellStyle name="phx-col-head" xfId="9" xr:uid="{EF3D1A42-CA31-4489-A563-CFC3AB61BFA9}"/>
    <cellStyle name="phx-col-head-last" xfId="10" xr:uid="{CD54684D-14D2-4E70-B6A8-A9CA8222DE61}"/>
    <cellStyle name="phx-header" xfId="8" xr:uid="{7D61997D-8E4F-4E6C-9D2C-9E64AED5FD89}"/>
    <cellStyle name="phx-level1" xfId="11" xr:uid="{42C65324-2F8F-4579-8453-4CFF16158C5F}"/>
    <cellStyle name="phx-note" xfId="15" xr:uid="{D16E9E33-1C0B-4A08-BAA0-8DF102FA3174}"/>
    <cellStyle name="phx-source" xfId="16" xr:uid="{BAB343E7-4644-43A1-9787-07D3D4E58BF9}"/>
    <cellStyle name="phx-subhead" xfId="13" xr:uid="{95B26241-F094-4EDD-A8BA-DF4FF6C17FB2}"/>
    <cellStyle name="Results" xfId="159" xr:uid="{DF03923C-B3CB-4115-9749-0C4FBD938F49}"/>
    <cellStyle name="Table title" xfId="23" xr:uid="{E81B782E-9751-409E-AD3D-22524B1DB3BF}"/>
    <cellStyle name="Title 2" xfId="160" xr:uid="{B86ACEAB-E399-497D-BF85-8BC0513D76AF}"/>
    <cellStyle name="Title 3" xfId="161" xr:uid="{8AE12E71-38F1-40F7-B23B-7119224A0DCD}"/>
    <cellStyle name="Unit" xfId="162" xr:uid="{B0849AF7-97B3-45E4-8893-6701011526CF}"/>
    <cellStyle name="UserInput" xfId="163" xr:uid="{276EF59A-4471-411B-BC38-2B440BB813FD}"/>
    <cellStyle name="Variable" xfId="164" xr:uid="{4CC7B370-7938-4DF3-BA55-A39F737AA077}"/>
  </cellStyles>
  <dxfs count="3">
    <dxf>
      <fill>
        <patternFill>
          <bgColor theme="0" tint="-0.34998626667073579"/>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BB7CC8FE-2270-43B0-8825-99E5E541BE64}">
      <tableStyleElement type="wholeTable" dxfId="2"/>
      <tableStyleElement type="headerRow" dxfId="1"/>
    </tableStyle>
  </tableStyles>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7DB98-0D4F-47DF-8C2C-07401C82A2DF}">
  <sheetPr codeName="Sheet1"/>
  <dimension ref="B1:E49"/>
  <sheetViews>
    <sheetView topLeftCell="A23" workbookViewId="0">
      <selection activeCell="A27" sqref="A27"/>
    </sheetView>
  </sheetViews>
  <sheetFormatPr defaultColWidth="9.140625" defaultRowHeight="15"/>
  <cols>
    <col min="1" max="1" width="2.7109375" customWidth="1"/>
    <col min="2" max="5" width="30.7109375" customWidth="1"/>
    <col min="6" max="6" width="2.7109375" customWidth="1"/>
  </cols>
  <sheetData>
    <row r="1" spans="2:5" ht="15.75" thickBot="1"/>
    <row r="2" spans="2:5" ht="43.5" customHeight="1" thickBot="1">
      <c r="B2" s="47" t="s">
        <v>0</v>
      </c>
      <c r="C2" s="48"/>
      <c r="D2" s="48"/>
      <c r="E2" s="67"/>
    </row>
    <row r="3" spans="2:5" ht="15" customHeight="1">
      <c r="B3" s="31" t="s">
        <v>1</v>
      </c>
      <c r="C3" s="32"/>
      <c r="D3" s="32"/>
      <c r="E3" s="33"/>
    </row>
    <row r="4" spans="2:5" ht="15" customHeight="1">
      <c r="B4" s="45" t="s">
        <v>2</v>
      </c>
      <c r="C4" s="40"/>
      <c r="D4" s="40"/>
      <c r="E4" s="35"/>
    </row>
    <row r="5" spans="2:5" ht="15" customHeight="1">
      <c r="B5" s="45" t="s">
        <v>3</v>
      </c>
      <c r="C5" s="40"/>
      <c r="D5" s="40"/>
      <c r="E5" s="35"/>
    </row>
    <row r="6" spans="2:5" ht="15" customHeight="1">
      <c r="B6" s="46" t="s">
        <v>4</v>
      </c>
      <c r="D6" s="40"/>
      <c r="E6" s="35"/>
    </row>
    <row r="7" spans="2:5" ht="15" customHeight="1">
      <c r="B7" s="34" t="s">
        <v>5</v>
      </c>
      <c r="C7" s="40"/>
      <c r="D7" s="40"/>
      <c r="E7" s="35"/>
    </row>
    <row r="8" spans="2:5" ht="15" customHeight="1">
      <c r="B8" s="34"/>
      <c r="C8" s="41" t="s">
        <v>6</v>
      </c>
      <c r="D8" s="40"/>
      <c r="E8" s="35"/>
    </row>
    <row r="9" spans="2:5" ht="15" customHeight="1">
      <c r="B9" s="34"/>
      <c r="C9" s="41" t="s">
        <v>7</v>
      </c>
      <c r="D9" s="40"/>
      <c r="E9" s="35"/>
    </row>
    <row r="10" spans="2:5" ht="15" customHeight="1">
      <c r="B10" s="34"/>
      <c r="C10" s="41" t="s">
        <v>8</v>
      </c>
      <c r="D10" s="40"/>
      <c r="E10" s="35"/>
    </row>
    <row r="11" spans="2:5" ht="15" customHeight="1">
      <c r="B11" s="34"/>
      <c r="C11" s="41" t="s">
        <v>9</v>
      </c>
      <c r="D11" s="40"/>
      <c r="E11" s="35"/>
    </row>
    <row r="12" spans="2:5" ht="15" customHeight="1">
      <c r="B12" s="34"/>
      <c r="C12" s="41" t="s">
        <v>10</v>
      </c>
      <c r="D12" s="40"/>
      <c r="E12" s="35"/>
    </row>
    <row r="13" spans="2:5" ht="15" customHeight="1">
      <c r="B13" s="34"/>
      <c r="C13" s="41" t="s">
        <v>11</v>
      </c>
      <c r="D13" s="40"/>
      <c r="E13" s="35"/>
    </row>
    <row r="14" spans="2:5" ht="15" customHeight="1">
      <c r="B14" s="34"/>
      <c r="C14" s="41" t="s">
        <v>12</v>
      </c>
      <c r="D14" s="40"/>
      <c r="E14" s="35"/>
    </row>
    <row r="15" spans="2:5" ht="15" customHeight="1">
      <c r="B15" s="34"/>
      <c r="C15" s="41" t="s">
        <v>13</v>
      </c>
      <c r="D15" s="40"/>
      <c r="E15" s="35"/>
    </row>
    <row r="16" spans="2:5" ht="15" customHeight="1">
      <c r="B16" s="45" t="s">
        <v>14</v>
      </c>
      <c r="C16" s="40"/>
      <c r="D16" s="40"/>
      <c r="E16" s="35"/>
    </row>
    <row r="17" spans="2:5" ht="15" customHeight="1">
      <c r="B17" s="45" t="s">
        <v>15</v>
      </c>
      <c r="C17" s="40"/>
      <c r="D17" s="40"/>
      <c r="E17" s="35"/>
    </row>
    <row r="18" spans="2:5" ht="15" customHeight="1">
      <c r="B18" s="45" t="s">
        <v>16</v>
      </c>
      <c r="C18" s="40"/>
      <c r="D18" s="40"/>
      <c r="E18" s="35"/>
    </row>
    <row r="19" spans="2:5" ht="15" customHeight="1">
      <c r="B19" s="34" t="s">
        <v>17</v>
      </c>
      <c r="C19" s="40"/>
      <c r="D19" s="40"/>
      <c r="E19" s="35"/>
    </row>
    <row r="20" spans="2:5" ht="15" customHeight="1">
      <c r="B20" s="34" t="s">
        <v>18</v>
      </c>
      <c r="C20" s="40"/>
      <c r="D20" s="40"/>
      <c r="E20" s="35"/>
    </row>
    <row r="21" spans="2:5" ht="15" customHeight="1" thickBot="1">
      <c r="B21" s="42" t="s">
        <v>19</v>
      </c>
      <c r="C21" s="43"/>
      <c r="D21" s="43"/>
      <c r="E21" s="44"/>
    </row>
    <row r="22" spans="2:5" ht="15.75" thickBot="1">
      <c r="B22" s="30"/>
      <c r="C22" s="30"/>
      <c r="D22" s="30"/>
      <c r="E22" s="30"/>
    </row>
    <row r="23" spans="2:5" ht="19.5" thickBot="1">
      <c r="B23" s="47" t="s">
        <v>20</v>
      </c>
      <c r="C23" s="48"/>
      <c r="D23" s="48"/>
      <c r="E23" s="67"/>
    </row>
    <row r="24" spans="2:5" ht="15.75">
      <c r="B24" s="34" t="s">
        <v>21</v>
      </c>
      <c r="C24" s="41"/>
      <c r="D24" s="40"/>
      <c r="E24" s="35"/>
    </row>
    <row r="25" spans="2:5" ht="15.75">
      <c r="B25" s="34" t="s">
        <v>22</v>
      </c>
      <c r="C25" s="41"/>
      <c r="D25" s="40"/>
      <c r="E25" s="35"/>
    </row>
    <row r="26" spans="2:5" ht="15.75">
      <c r="B26" s="34" t="s">
        <v>23</v>
      </c>
      <c r="C26" s="41"/>
      <c r="D26" s="40"/>
      <c r="E26" s="35"/>
    </row>
    <row r="27" spans="2:5" ht="15.75">
      <c r="B27" s="34"/>
      <c r="C27" s="41"/>
      <c r="D27" s="40"/>
      <c r="E27" s="35"/>
    </row>
    <row r="28" spans="2:5" ht="15.75">
      <c r="B28" s="34" t="s">
        <v>24</v>
      </c>
      <c r="C28" s="41"/>
      <c r="D28" s="40"/>
      <c r="E28" s="35"/>
    </row>
    <row r="29" spans="2:5" ht="15.75">
      <c r="B29" s="34" t="s">
        <v>25</v>
      </c>
      <c r="C29" s="41"/>
      <c r="D29" s="40"/>
      <c r="E29" s="35"/>
    </row>
    <row r="30" spans="2:5" ht="15.75">
      <c r="B30" s="34"/>
      <c r="C30" s="41"/>
      <c r="D30" s="40"/>
      <c r="E30" s="35"/>
    </row>
    <row r="31" spans="2:5" ht="15.75">
      <c r="B31" s="34" t="s">
        <v>26</v>
      </c>
      <c r="C31" s="41"/>
      <c r="D31" s="40"/>
      <c r="E31" s="35"/>
    </row>
    <row r="32" spans="2:5" ht="15.75">
      <c r="B32" s="34" t="s">
        <v>27</v>
      </c>
      <c r="C32" s="41"/>
      <c r="D32" s="40"/>
      <c r="E32" s="35"/>
    </row>
    <row r="33" spans="2:5" ht="15.75">
      <c r="B33" s="34" t="s">
        <v>28</v>
      </c>
      <c r="C33" s="41"/>
      <c r="D33" s="40"/>
      <c r="E33" s="35"/>
    </row>
    <row r="34" spans="2:5" ht="15.75">
      <c r="B34" s="34" t="s">
        <v>29</v>
      </c>
      <c r="C34" s="41"/>
      <c r="D34" s="40"/>
      <c r="E34" s="35"/>
    </row>
    <row r="35" spans="2:5" ht="15.75">
      <c r="B35" s="34" t="s">
        <v>30</v>
      </c>
      <c r="C35" s="41"/>
      <c r="D35" s="40"/>
      <c r="E35" s="35"/>
    </row>
    <row r="36" spans="2:5" ht="15.75">
      <c r="B36" s="34"/>
      <c r="C36" s="41"/>
      <c r="D36" s="40"/>
      <c r="E36" s="35"/>
    </row>
    <row r="37" spans="2:5" ht="15.75">
      <c r="B37" s="34" t="s">
        <v>31</v>
      </c>
      <c r="C37" s="41"/>
      <c r="D37" s="40"/>
      <c r="E37" s="35"/>
    </row>
    <row r="38" spans="2:5" ht="15.75">
      <c r="B38" s="34" t="s">
        <v>32</v>
      </c>
      <c r="C38" s="41"/>
      <c r="D38" s="40"/>
      <c r="E38" s="35"/>
    </row>
    <row r="39" spans="2:5" ht="15.75">
      <c r="B39" s="34" t="s">
        <v>33</v>
      </c>
      <c r="C39" s="41"/>
      <c r="D39" s="40"/>
      <c r="E39" s="35"/>
    </row>
    <row r="40" spans="2:5" ht="15.75">
      <c r="B40" s="34"/>
      <c r="C40" s="41"/>
      <c r="D40" s="40"/>
      <c r="E40" s="35"/>
    </row>
    <row r="41" spans="2:5" ht="15.75">
      <c r="B41" s="34" t="s">
        <v>34</v>
      </c>
      <c r="C41" s="41"/>
      <c r="D41" s="40"/>
      <c r="E41" s="35"/>
    </row>
    <row r="42" spans="2:5" ht="15.75">
      <c r="B42" s="34" t="s">
        <v>35</v>
      </c>
      <c r="C42" s="41"/>
      <c r="D42" s="40"/>
      <c r="E42" s="35"/>
    </row>
    <row r="43" spans="2:5" ht="15.75">
      <c r="B43" s="34" t="s">
        <v>36</v>
      </c>
      <c r="C43" s="41"/>
      <c r="D43" s="40"/>
      <c r="E43" s="35"/>
    </row>
    <row r="44" spans="2:5" ht="15.75">
      <c r="B44" s="34"/>
      <c r="C44" s="41"/>
      <c r="D44" s="40"/>
      <c r="E44" s="35"/>
    </row>
    <row r="45" spans="2:5" ht="15.75">
      <c r="B45" s="34" t="s">
        <v>21</v>
      </c>
      <c r="C45" s="41"/>
      <c r="D45" s="40"/>
      <c r="E45" s="35"/>
    </row>
    <row r="46" spans="2:5" ht="15.75">
      <c r="B46" s="34" t="s">
        <v>22</v>
      </c>
      <c r="C46" s="41"/>
      <c r="D46" s="40"/>
      <c r="E46" s="35"/>
    </row>
    <row r="47" spans="2:5" ht="15.75">
      <c r="B47" s="34"/>
      <c r="C47" s="41"/>
      <c r="D47" s="40"/>
      <c r="E47" s="35"/>
    </row>
    <row r="48" spans="2:5" ht="15.75">
      <c r="B48" s="34"/>
      <c r="C48" s="41"/>
      <c r="D48" s="40"/>
      <c r="E48" s="35"/>
    </row>
    <row r="49" spans="2:5" ht="16.5" thickBot="1">
      <c r="B49" s="42"/>
      <c r="C49" s="43"/>
      <c r="D49" s="43"/>
      <c r="E49" s="44"/>
    </row>
  </sheetData>
  <mergeCells count="2">
    <mergeCell ref="B2:E2"/>
    <mergeCell ref="B23:E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81C04-0BEA-421C-A214-2E879A182B7A}">
  <sheetPr codeName="Sheet2">
    <pageSetUpPr fitToPage="1"/>
  </sheetPr>
  <dimension ref="B1:R122"/>
  <sheetViews>
    <sheetView tabSelected="1" zoomScaleNormal="100" workbookViewId="0">
      <selection activeCell="B9" sqref="B9"/>
    </sheetView>
  </sheetViews>
  <sheetFormatPr defaultColWidth="8.85546875" defaultRowHeight="15"/>
  <cols>
    <col min="1" max="1" width="2.7109375" style="6" customWidth="1"/>
    <col min="2" max="2" width="31.7109375" style="6" customWidth="1"/>
    <col min="3" max="3" width="14.28515625" style="6" customWidth="1"/>
    <col min="4" max="4" width="36.5703125" style="6" customWidth="1"/>
    <col min="5" max="5" width="21" style="1" customWidth="1"/>
    <col min="6" max="6" width="37" style="6" customWidth="1"/>
    <col min="7" max="7" width="2.7109375" style="6" customWidth="1"/>
    <col min="8" max="8" width="37.28515625" style="6" hidden="1" customWidth="1"/>
    <col min="9" max="18" width="31.5703125" style="6" hidden="1" customWidth="1"/>
    <col min="19" max="16384" width="8.85546875" style="6"/>
  </cols>
  <sheetData>
    <row r="1" spans="2:18" ht="15.75" thickBot="1"/>
    <row r="2" spans="2:18" ht="60" customHeight="1" thickBot="1">
      <c r="B2" s="47" t="s">
        <v>37</v>
      </c>
      <c r="C2" s="48"/>
      <c r="D2" s="49"/>
      <c r="E2" s="49"/>
      <c r="F2" s="50"/>
    </row>
    <row r="3" spans="2:18" ht="15.75" thickBot="1"/>
    <row r="4" spans="2:18">
      <c r="B4" s="51" t="s">
        <v>256</v>
      </c>
      <c r="C4" s="52"/>
      <c r="D4" s="53"/>
      <c r="E4" s="53"/>
      <c r="F4" s="54"/>
    </row>
    <row r="5" spans="2:18" ht="15" customHeight="1">
      <c r="B5" s="55"/>
      <c r="C5" s="56"/>
      <c r="D5" s="56"/>
      <c r="E5" s="56"/>
      <c r="F5" s="57"/>
      <c r="H5"/>
    </row>
    <row r="6" spans="2:18">
      <c r="B6" s="55"/>
      <c r="C6" s="56"/>
      <c r="D6" s="56"/>
      <c r="E6" s="56"/>
      <c r="F6" s="57"/>
    </row>
    <row r="7" spans="2:18">
      <c r="B7" s="55"/>
      <c r="C7" s="56"/>
      <c r="D7" s="56"/>
      <c r="E7" s="56"/>
      <c r="F7" s="57"/>
    </row>
    <row r="8" spans="2:18" ht="15.75" thickBot="1">
      <c r="B8" s="58"/>
      <c r="C8" s="59"/>
      <c r="D8" s="59"/>
      <c r="E8" s="59"/>
      <c r="F8" s="60"/>
    </row>
    <row r="9" spans="2:18">
      <c r="B9" s="5"/>
      <c r="C9" s="5"/>
      <c r="D9" s="5"/>
      <c r="E9" s="28"/>
      <c r="F9" s="5"/>
    </row>
    <row r="10" spans="2:18" ht="18.75">
      <c r="B10" s="61" t="s">
        <v>38</v>
      </c>
      <c r="C10" s="62"/>
      <c r="D10" s="63"/>
      <c r="E10" s="63"/>
      <c r="F10" s="64"/>
    </row>
    <row r="11" spans="2:18">
      <c r="B11" s="65" t="s">
        <v>39</v>
      </c>
      <c r="C11" s="65" t="s">
        <v>40</v>
      </c>
      <c r="D11" s="65" t="s">
        <v>41</v>
      </c>
      <c r="E11" s="65" t="s">
        <v>42</v>
      </c>
      <c r="F11" s="65" t="s">
        <v>43</v>
      </c>
    </row>
    <row r="12" spans="2:18">
      <c r="B12" s="66"/>
      <c r="C12" s="66"/>
      <c r="D12" s="66"/>
      <c r="E12" s="66"/>
      <c r="F12" s="66"/>
      <c r="H12" s="29" t="s">
        <v>44</v>
      </c>
      <c r="I12" s="29" t="s">
        <v>45</v>
      </c>
      <c r="J12" s="29" t="s">
        <v>46</v>
      </c>
      <c r="K12" s="29" t="s">
        <v>47</v>
      </c>
      <c r="L12" s="29" t="s">
        <v>48</v>
      </c>
      <c r="M12" s="29" t="s">
        <v>49</v>
      </c>
      <c r="N12" s="29" t="s">
        <v>50</v>
      </c>
      <c r="O12" s="29" t="s">
        <v>51</v>
      </c>
      <c r="P12" s="29" t="s">
        <v>52</v>
      </c>
      <c r="Q12" s="29" t="s">
        <v>53</v>
      </c>
      <c r="R12" s="29" t="s">
        <v>54</v>
      </c>
    </row>
    <row r="13" spans="2:18">
      <c r="B13" s="9" t="s">
        <v>55</v>
      </c>
      <c r="C13" s="10" t="s">
        <v>56</v>
      </c>
      <c r="D13" s="16"/>
      <c r="E13" s="12" t="s">
        <v>57</v>
      </c>
      <c r="F13" s="16"/>
      <c r="H13" s="1" t="s">
        <v>58</v>
      </c>
      <c r="I13" s="1" t="s">
        <v>58</v>
      </c>
      <c r="J13" s="1" t="s">
        <v>58</v>
      </c>
      <c r="K13" s="1" t="s">
        <v>58</v>
      </c>
      <c r="L13" s="1" t="s">
        <v>58</v>
      </c>
      <c r="M13" s="1" t="s">
        <v>58</v>
      </c>
      <c r="N13" s="1" t="s">
        <v>58</v>
      </c>
      <c r="O13" s="1" t="s">
        <v>58</v>
      </c>
      <c r="P13" s="1" t="s">
        <v>58</v>
      </c>
      <c r="Q13" s="1" t="s">
        <v>58</v>
      </c>
      <c r="R13" s="1" t="s">
        <v>58</v>
      </c>
    </row>
    <row r="14" spans="2:18">
      <c r="B14" s="9" t="s">
        <v>59</v>
      </c>
      <c r="C14" s="10" t="s">
        <v>56</v>
      </c>
      <c r="D14" s="16"/>
      <c r="E14" s="12" t="s">
        <v>57</v>
      </c>
      <c r="F14" s="16"/>
      <c r="H14" s="1" t="s">
        <v>58</v>
      </c>
      <c r="I14" s="1" t="s">
        <v>58</v>
      </c>
      <c r="J14" s="1" t="s">
        <v>58</v>
      </c>
      <c r="K14" s="1" t="s">
        <v>58</v>
      </c>
      <c r="L14" s="1" t="s">
        <v>58</v>
      </c>
      <c r="M14" s="1" t="s">
        <v>58</v>
      </c>
      <c r="N14" s="1" t="s">
        <v>58</v>
      </c>
      <c r="O14" s="1" t="s">
        <v>58</v>
      </c>
      <c r="P14" s="1" t="s">
        <v>58</v>
      </c>
      <c r="Q14" s="1" t="s">
        <v>58</v>
      </c>
      <c r="R14" s="1" t="s">
        <v>58</v>
      </c>
    </row>
    <row r="15" spans="2:18">
      <c r="B15" s="9" t="s">
        <v>60</v>
      </c>
      <c r="C15" s="10" t="s">
        <v>56</v>
      </c>
      <c r="D15" s="16"/>
      <c r="E15" s="12" t="s">
        <v>61</v>
      </c>
      <c r="F15" s="16"/>
      <c r="H15" s="1" t="s">
        <v>58</v>
      </c>
      <c r="I15" s="1" t="s">
        <v>58</v>
      </c>
      <c r="J15" s="1" t="s">
        <v>58</v>
      </c>
      <c r="K15" s="1" t="s">
        <v>58</v>
      </c>
      <c r="L15" s="1" t="s">
        <v>58</v>
      </c>
      <c r="M15" s="1" t="s">
        <v>58</v>
      </c>
      <c r="N15" s="1" t="s">
        <v>58</v>
      </c>
      <c r="O15" s="1" t="s">
        <v>58</v>
      </c>
      <c r="P15" s="1" t="s">
        <v>58</v>
      </c>
      <c r="Q15" s="1" t="s">
        <v>58</v>
      </c>
      <c r="R15" s="1" t="s">
        <v>58</v>
      </c>
    </row>
    <row r="16" spans="2:18">
      <c r="B16" s="9" t="s">
        <v>62</v>
      </c>
      <c r="C16" s="10" t="str">
        <f>IF($D$15="Outright Asset Sale","N/A",IF(ISBLANK($D$15),"TBD","Yes"))</f>
        <v>TBD</v>
      </c>
      <c r="D16" s="16"/>
      <c r="E16" s="12" t="s">
        <v>61</v>
      </c>
      <c r="F16" s="16"/>
      <c r="H16" s="1" t="s">
        <v>63</v>
      </c>
      <c r="I16" s="1" t="s">
        <v>63</v>
      </c>
      <c r="J16" s="1" t="s">
        <v>63</v>
      </c>
      <c r="K16" s="1" t="s">
        <v>63</v>
      </c>
      <c r="L16" s="1" t="s">
        <v>63</v>
      </c>
      <c r="M16" s="1" t="s">
        <v>63</v>
      </c>
      <c r="N16" s="1" t="s">
        <v>63</v>
      </c>
      <c r="O16" s="1" t="s">
        <v>63</v>
      </c>
      <c r="P16" s="1" t="s">
        <v>63</v>
      </c>
      <c r="Q16" s="1" t="s">
        <v>63</v>
      </c>
      <c r="R16" s="1" t="s">
        <v>63</v>
      </c>
    </row>
    <row r="17" spans="2:18">
      <c r="B17" s="9" t="s">
        <v>64</v>
      </c>
      <c r="C17" s="10" t="s">
        <v>56</v>
      </c>
      <c r="D17" s="16"/>
      <c r="E17" s="12" t="s">
        <v>61</v>
      </c>
      <c r="F17" s="16"/>
      <c r="H17" s="1" t="s">
        <v>58</v>
      </c>
      <c r="I17" s="1" t="s">
        <v>58</v>
      </c>
      <c r="J17" s="1" t="s">
        <v>58</v>
      </c>
      <c r="K17" s="1" t="s">
        <v>58</v>
      </c>
      <c r="L17" s="1" t="s">
        <v>58</v>
      </c>
      <c r="M17" s="1" t="s">
        <v>58</v>
      </c>
      <c r="N17" s="1" t="s">
        <v>58</v>
      </c>
      <c r="O17" s="1" t="s">
        <v>58</v>
      </c>
      <c r="P17" s="1" t="s">
        <v>58</v>
      </c>
      <c r="Q17" s="1" t="s">
        <v>58</v>
      </c>
      <c r="R17" s="1" t="s">
        <v>58</v>
      </c>
    </row>
    <row r="18" spans="2:18">
      <c r="B18" s="9" t="s">
        <v>65</v>
      </c>
      <c r="C18" s="10" t="s">
        <v>56</v>
      </c>
      <c r="D18" s="11"/>
      <c r="E18" s="12" t="s">
        <v>57</v>
      </c>
      <c r="F18" s="11"/>
      <c r="H18" s="1" t="s">
        <v>58</v>
      </c>
      <c r="I18" s="1" t="s">
        <v>58</v>
      </c>
      <c r="J18" s="1" t="s">
        <v>58</v>
      </c>
      <c r="K18" s="1" t="s">
        <v>58</v>
      </c>
      <c r="L18" s="1" t="s">
        <v>58</v>
      </c>
      <c r="M18" s="1" t="s">
        <v>58</v>
      </c>
      <c r="N18" s="1" t="s">
        <v>58</v>
      </c>
      <c r="O18" s="1" t="s">
        <v>58</v>
      </c>
      <c r="P18" s="1" t="s">
        <v>58</v>
      </c>
      <c r="Q18" s="1" t="s">
        <v>58</v>
      </c>
      <c r="R18" s="1" t="s">
        <v>58</v>
      </c>
    </row>
    <row r="19" spans="2:18">
      <c r="B19" s="9" t="s">
        <v>66</v>
      </c>
      <c r="C19" s="10" t="s">
        <v>56</v>
      </c>
      <c r="D19" s="11"/>
      <c r="E19" s="12" t="s">
        <v>61</v>
      </c>
      <c r="F19" s="11"/>
      <c r="H19" s="1" t="s">
        <v>67</v>
      </c>
      <c r="I19" s="1" t="s">
        <v>56</v>
      </c>
      <c r="J19" s="1" t="s">
        <v>56</v>
      </c>
      <c r="K19" s="1" t="s">
        <v>56</v>
      </c>
      <c r="L19" s="1" t="s">
        <v>56</v>
      </c>
      <c r="M19" s="1" t="s">
        <v>56</v>
      </c>
      <c r="N19" s="1" t="s">
        <v>56</v>
      </c>
      <c r="O19" s="1" t="s">
        <v>56</v>
      </c>
      <c r="P19" s="1" t="s">
        <v>56</v>
      </c>
      <c r="Q19" s="1" t="s">
        <v>67</v>
      </c>
      <c r="R19" s="1" t="s">
        <v>67</v>
      </c>
    </row>
    <row r="20" spans="2:18">
      <c r="B20" s="9" t="s">
        <v>68</v>
      </c>
      <c r="C20" s="10" t="str">
        <f>IF($D$19="Existing","Yes",IF(ISBLANK($D$19),"TBD","N/A"))</f>
        <v>TBD</v>
      </c>
      <c r="D20" s="17"/>
      <c r="E20" s="12" t="s">
        <v>69</v>
      </c>
      <c r="F20" s="17"/>
      <c r="H20" s="1" t="s">
        <v>70</v>
      </c>
      <c r="I20" s="1" t="s">
        <v>70</v>
      </c>
      <c r="J20" s="1" t="s">
        <v>70</v>
      </c>
      <c r="K20" s="1" t="s">
        <v>70</v>
      </c>
      <c r="L20" s="1" t="s">
        <v>70</v>
      </c>
      <c r="M20" s="1" t="s">
        <v>70</v>
      </c>
      <c r="N20" s="1" t="s">
        <v>70</v>
      </c>
      <c r="O20" s="1" t="s">
        <v>70</v>
      </c>
      <c r="P20" s="1" t="s">
        <v>70</v>
      </c>
      <c r="Q20" s="1" t="s">
        <v>70</v>
      </c>
      <c r="R20" s="1" t="s">
        <v>70</v>
      </c>
    </row>
    <row r="21" spans="2:18" ht="30">
      <c r="B21" s="9" t="s">
        <v>71</v>
      </c>
      <c r="C21" s="10" t="str">
        <f>IF($D$19="Planned","Yes",IF(ISBLANK($D$19),"TBD","N/A"))</f>
        <v>TBD</v>
      </c>
      <c r="D21" s="17"/>
      <c r="E21" s="12" t="s">
        <v>69</v>
      </c>
      <c r="F21" s="17"/>
      <c r="H21" s="1" t="s">
        <v>70</v>
      </c>
      <c r="I21" s="1" t="s">
        <v>70</v>
      </c>
      <c r="J21" s="1" t="s">
        <v>70</v>
      </c>
      <c r="K21" s="1" t="s">
        <v>70</v>
      </c>
      <c r="L21" s="1" t="s">
        <v>70</v>
      </c>
      <c r="M21" s="1" t="s">
        <v>70</v>
      </c>
      <c r="N21" s="1" t="s">
        <v>70</v>
      </c>
      <c r="O21" s="1" t="s">
        <v>70</v>
      </c>
      <c r="P21" s="1" t="s">
        <v>70</v>
      </c>
      <c r="Q21" s="1" t="s">
        <v>70</v>
      </c>
      <c r="R21" s="1" t="s">
        <v>70</v>
      </c>
    </row>
    <row r="22" spans="2:18">
      <c r="B22" s="9" t="s">
        <v>72</v>
      </c>
      <c r="C22" s="10" t="str">
        <f>IF($D$19="Planned","Yes",IF(ISBLANK($D$19),"TBD","N/A"))</f>
        <v>TBD</v>
      </c>
      <c r="D22" s="11"/>
      <c r="E22" s="12" t="s">
        <v>61</v>
      </c>
      <c r="F22" s="17"/>
      <c r="H22" s="1" t="s">
        <v>67</v>
      </c>
      <c r="I22" s="1" t="s">
        <v>56</v>
      </c>
      <c r="J22" s="1" t="s">
        <v>56</v>
      </c>
      <c r="K22" s="1" t="s">
        <v>56</v>
      </c>
      <c r="L22" s="1" t="s">
        <v>56</v>
      </c>
      <c r="M22" s="1" t="s">
        <v>56</v>
      </c>
      <c r="N22" s="1" t="s">
        <v>56</v>
      </c>
      <c r="O22" s="1" t="s">
        <v>56</v>
      </c>
      <c r="P22" s="1" t="s">
        <v>56</v>
      </c>
      <c r="Q22" s="1" t="s">
        <v>67</v>
      </c>
      <c r="R22" s="1" t="s">
        <v>67</v>
      </c>
    </row>
    <row r="23" spans="2:18" ht="30">
      <c r="B23" s="9" t="s">
        <v>73</v>
      </c>
      <c r="C23" s="10" t="str">
        <f>IF($D$19="Planned","Yes",IF(ISBLANK($D$19),"TBD","N/A"))</f>
        <v>TBD</v>
      </c>
      <c r="D23" s="11"/>
      <c r="E23" s="12" t="s">
        <v>61</v>
      </c>
      <c r="F23" s="17"/>
      <c r="H23" s="1" t="s">
        <v>58</v>
      </c>
      <c r="I23" s="1" t="s">
        <v>58</v>
      </c>
      <c r="J23" s="1" t="s">
        <v>58</v>
      </c>
      <c r="K23" s="1" t="s">
        <v>58</v>
      </c>
      <c r="L23" s="1" t="s">
        <v>58</v>
      </c>
      <c r="M23" s="1" t="s">
        <v>58</v>
      </c>
      <c r="N23" s="1" t="s">
        <v>58</v>
      </c>
      <c r="O23" s="1" t="s">
        <v>58</v>
      </c>
      <c r="P23" s="1" t="s">
        <v>58</v>
      </c>
      <c r="Q23" s="1" t="s">
        <v>58</v>
      </c>
      <c r="R23" s="1" t="s">
        <v>58</v>
      </c>
    </row>
    <row r="24" spans="2:18" ht="30">
      <c r="B24" s="9" t="s">
        <v>74</v>
      </c>
      <c r="C24" s="10" t="str">
        <f>IF($D$19="Planned","Yes",IF(ISBLANK($D$19),"TBD","N/A"))</f>
        <v>TBD</v>
      </c>
      <c r="D24" s="11"/>
      <c r="E24" s="12" t="s">
        <v>61</v>
      </c>
      <c r="F24" s="17"/>
      <c r="H24" s="1" t="s">
        <v>58</v>
      </c>
      <c r="I24" s="1" t="s">
        <v>58</v>
      </c>
      <c r="J24" s="1" t="s">
        <v>58</v>
      </c>
      <c r="K24" s="1" t="s">
        <v>58</v>
      </c>
      <c r="L24" s="1" t="s">
        <v>58</v>
      </c>
      <c r="M24" s="1" t="s">
        <v>58</v>
      </c>
      <c r="N24" s="1" t="s">
        <v>58</v>
      </c>
      <c r="O24" s="1" t="s">
        <v>58</v>
      </c>
      <c r="P24" s="1" t="s">
        <v>58</v>
      </c>
      <c r="Q24" s="1" t="s">
        <v>58</v>
      </c>
      <c r="R24" s="1" t="s">
        <v>58</v>
      </c>
    </row>
    <row r="25" spans="2:18">
      <c r="B25" s="9" t="s">
        <v>75</v>
      </c>
      <c r="C25" s="10" t="str">
        <f>IFERROR(INDEX($H22:$R22,1,MATCH($D$17,$H$12:$R$12,0)),"TBD")</f>
        <v>TBD</v>
      </c>
      <c r="D25" s="11"/>
      <c r="E25" s="12" t="s">
        <v>57</v>
      </c>
      <c r="F25" s="11"/>
      <c r="H25" s="1" t="s">
        <v>58</v>
      </c>
      <c r="I25" s="1" t="s">
        <v>58</v>
      </c>
      <c r="J25" s="1" t="s">
        <v>58</v>
      </c>
      <c r="K25" s="1" t="s">
        <v>58</v>
      </c>
      <c r="L25" s="1" t="s">
        <v>58</v>
      </c>
      <c r="M25" s="1" t="s">
        <v>58</v>
      </c>
      <c r="N25" s="1" t="s">
        <v>58</v>
      </c>
      <c r="O25" s="1" t="s">
        <v>58</v>
      </c>
      <c r="P25" s="1" t="s">
        <v>58</v>
      </c>
      <c r="Q25" s="1" t="s">
        <v>58</v>
      </c>
      <c r="R25" s="1" t="s">
        <v>58</v>
      </c>
    </row>
    <row r="26" spans="2:18">
      <c r="B26" s="9" t="s">
        <v>76</v>
      </c>
      <c r="C26" s="10" t="s">
        <v>56</v>
      </c>
      <c r="D26" s="11"/>
      <c r="E26" s="12" t="s">
        <v>77</v>
      </c>
      <c r="F26" s="11"/>
      <c r="H26" s="1" t="s">
        <v>67</v>
      </c>
      <c r="I26" s="1" t="s">
        <v>67</v>
      </c>
      <c r="J26" s="1" t="s">
        <v>56</v>
      </c>
      <c r="K26" s="1" t="s">
        <v>67</v>
      </c>
      <c r="L26" s="1" t="s">
        <v>67</v>
      </c>
      <c r="M26" s="1" t="s">
        <v>67</v>
      </c>
      <c r="N26" s="1" t="s">
        <v>67</v>
      </c>
      <c r="O26" s="1" t="s">
        <v>67</v>
      </c>
      <c r="P26" s="1" t="s">
        <v>56</v>
      </c>
      <c r="Q26" s="1" t="s">
        <v>67</v>
      </c>
      <c r="R26" s="1" t="s">
        <v>67</v>
      </c>
    </row>
    <row r="27" spans="2:18">
      <c r="B27" s="9" t="s">
        <v>78</v>
      </c>
      <c r="C27" s="10" t="str">
        <f>IFERROR(INDEX($H38:$R38,1,MATCH($D$17,$H$12:$R$12,0)),"TBD")</f>
        <v>TBD</v>
      </c>
      <c r="D27" s="16"/>
      <c r="E27" s="12" t="s">
        <v>61</v>
      </c>
      <c r="F27" s="11"/>
      <c r="H27" s="1" t="s">
        <v>67</v>
      </c>
      <c r="I27" s="1" t="s">
        <v>56</v>
      </c>
      <c r="J27" s="1" t="s">
        <v>56</v>
      </c>
      <c r="K27" s="1" t="s">
        <v>56</v>
      </c>
      <c r="L27" s="1" t="s">
        <v>56</v>
      </c>
      <c r="M27" s="1" t="s">
        <v>56</v>
      </c>
      <c r="N27" s="1" t="s">
        <v>56</v>
      </c>
      <c r="O27" s="1" t="s">
        <v>56</v>
      </c>
      <c r="P27" s="1" t="s">
        <v>56</v>
      </c>
      <c r="Q27" s="1" t="s">
        <v>67</v>
      </c>
      <c r="R27" s="1" t="s">
        <v>67</v>
      </c>
    </row>
    <row r="28" spans="2:18">
      <c r="B28" s="20" t="s">
        <v>79</v>
      </c>
      <c r="C28" s="10" t="str">
        <f>IFERROR(INDEX($H43:$R43,1,MATCH($D$17,$H$12:$R$12,0)),"TBD")</f>
        <v>TBD</v>
      </c>
      <c r="D28" s="11"/>
      <c r="E28" s="12" t="s">
        <v>57</v>
      </c>
      <c r="F28" s="11"/>
      <c r="H28" s="1" t="s">
        <v>67</v>
      </c>
      <c r="I28" s="1" t="s">
        <v>56</v>
      </c>
      <c r="J28" s="1" t="s">
        <v>56</v>
      </c>
      <c r="K28" s="1" t="s">
        <v>56</v>
      </c>
      <c r="L28" s="1" t="s">
        <v>56</v>
      </c>
      <c r="M28" s="1" t="s">
        <v>56</v>
      </c>
      <c r="N28" s="1" t="s">
        <v>56</v>
      </c>
      <c r="O28" s="1" t="s">
        <v>56</v>
      </c>
      <c r="P28" s="1" t="s">
        <v>56</v>
      </c>
      <c r="Q28" s="1" t="s">
        <v>67</v>
      </c>
      <c r="R28" s="1" t="s">
        <v>67</v>
      </c>
    </row>
    <row r="29" spans="2:18" ht="15" customHeight="1">
      <c r="B29" s="9" t="s">
        <v>80</v>
      </c>
      <c r="C29" s="10" t="str">
        <f>IFERROR(INDEX($H44:$R44,1,MATCH($D$17,$H$12:$R$12,0)),"TBD")</f>
        <v>TBD</v>
      </c>
      <c r="D29" s="11"/>
      <c r="E29" s="12" t="s">
        <v>57</v>
      </c>
      <c r="F29" s="11"/>
      <c r="H29" s="1" t="s">
        <v>67</v>
      </c>
      <c r="I29" s="1" t="s">
        <v>56</v>
      </c>
      <c r="J29" s="1" t="s">
        <v>56</v>
      </c>
      <c r="K29" s="1" t="s">
        <v>56</v>
      </c>
      <c r="L29" s="1" t="s">
        <v>56</v>
      </c>
      <c r="M29" s="1" t="s">
        <v>56</v>
      </c>
      <c r="N29" s="1" t="s">
        <v>56</v>
      </c>
      <c r="O29" s="1" t="s">
        <v>56</v>
      </c>
      <c r="P29" s="1" t="s">
        <v>56</v>
      </c>
      <c r="Q29" s="1" t="s">
        <v>67</v>
      </c>
      <c r="R29" s="1" t="s">
        <v>67</v>
      </c>
    </row>
    <row r="30" spans="2:18">
      <c r="B30" s="9" t="s">
        <v>81</v>
      </c>
      <c r="C30" s="10" t="str">
        <f>IFERROR(INDEX($H45:$R45,1,MATCH($D$17,$H$12:$R$12,0)),"TBD")</f>
        <v>TBD</v>
      </c>
      <c r="D30" s="11"/>
      <c r="E30" s="12" t="s">
        <v>57</v>
      </c>
      <c r="F30" s="11"/>
      <c r="H30" s="1" t="s">
        <v>56</v>
      </c>
      <c r="I30" s="1" t="s">
        <v>56</v>
      </c>
      <c r="J30" s="1" t="s">
        <v>56</v>
      </c>
      <c r="K30" s="1" t="s">
        <v>56</v>
      </c>
      <c r="L30" s="1" t="s">
        <v>56</v>
      </c>
      <c r="M30" s="1" t="s">
        <v>56</v>
      </c>
      <c r="N30" s="1" t="s">
        <v>56</v>
      </c>
      <c r="O30" s="1" t="s">
        <v>56</v>
      </c>
      <c r="P30" s="1" t="s">
        <v>56</v>
      </c>
      <c r="Q30" s="1" t="s">
        <v>56</v>
      </c>
      <c r="R30" s="1" t="s">
        <v>56</v>
      </c>
    </row>
    <row r="31" spans="2:18" ht="30">
      <c r="B31" s="9" t="s">
        <v>82</v>
      </c>
      <c r="C31" s="10" t="s">
        <v>56</v>
      </c>
      <c r="D31" s="13"/>
      <c r="E31" s="12" t="s">
        <v>83</v>
      </c>
      <c r="F31" s="14"/>
      <c r="H31" s="1" t="s">
        <v>67</v>
      </c>
      <c r="I31" s="1" t="s">
        <v>56</v>
      </c>
      <c r="J31" s="1" t="s">
        <v>56</v>
      </c>
      <c r="K31" s="1" t="s">
        <v>56</v>
      </c>
      <c r="L31" s="1" t="s">
        <v>56</v>
      </c>
      <c r="M31" s="1" t="s">
        <v>67</v>
      </c>
      <c r="N31" s="1" t="s">
        <v>56</v>
      </c>
      <c r="O31" s="1" t="s">
        <v>56</v>
      </c>
      <c r="P31" s="1" t="s">
        <v>56</v>
      </c>
      <c r="Q31" s="1" t="s">
        <v>67</v>
      </c>
      <c r="R31" s="1" t="s">
        <v>67</v>
      </c>
    </row>
    <row r="32" spans="2:18" ht="30">
      <c r="B32" s="9" t="s">
        <v>84</v>
      </c>
      <c r="C32" s="10" t="s">
        <v>56</v>
      </c>
      <c r="D32" s="13"/>
      <c r="E32" s="12" t="s">
        <v>83</v>
      </c>
      <c r="F32" s="15"/>
      <c r="H32" s="1" t="s">
        <v>67</v>
      </c>
      <c r="I32" s="1" t="s">
        <v>67</v>
      </c>
      <c r="J32" s="1" t="s">
        <v>67</v>
      </c>
      <c r="K32" s="1" t="s">
        <v>67</v>
      </c>
      <c r="L32" s="1" t="s">
        <v>56</v>
      </c>
      <c r="M32" s="1" t="s">
        <v>56</v>
      </c>
      <c r="N32" s="1" t="s">
        <v>67</v>
      </c>
      <c r="O32" s="1" t="s">
        <v>56</v>
      </c>
      <c r="P32" s="1" t="s">
        <v>67</v>
      </c>
      <c r="Q32" s="1" t="s">
        <v>67</v>
      </c>
      <c r="R32" s="1" t="s">
        <v>67</v>
      </c>
    </row>
    <row r="33" spans="2:18">
      <c r="B33" s="9" t="s">
        <v>85</v>
      </c>
      <c r="C33" s="10" t="str">
        <f>IFERROR(INDEX($H26:$R26,1,MATCH($D$17,$H$12:$R$12,0)),"TBD")</f>
        <v>TBD</v>
      </c>
      <c r="D33" s="16"/>
      <c r="E33" s="12" t="s">
        <v>61</v>
      </c>
      <c r="F33" s="16"/>
      <c r="H33" s="1" t="s">
        <v>67</v>
      </c>
      <c r="I33" s="1" t="s">
        <v>67</v>
      </c>
      <c r="J33" s="1" t="s">
        <v>67</v>
      </c>
      <c r="K33" s="1" t="s">
        <v>67</v>
      </c>
      <c r="L33" s="1" t="s">
        <v>56</v>
      </c>
      <c r="M33" s="1" t="s">
        <v>67</v>
      </c>
      <c r="N33" s="1" t="s">
        <v>67</v>
      </c>
      <c r="O33" s="1" t="s">
        <v>56</v>
      </c>
      <c r="P33" s="1" t="s">
        <v>67</v>
      </c>
      <c r="Q33" s="1" t="s">
        <v>67</v>
      </c>
      <c r="R33" s="1" t="s">
        <v>67</v>
      </c>
    </row>
    <row r="34" spans="2:18">
      <c r="B34" s="9" t="s">
        <v>86</v>
      </c>
      <c r="C34" s="10" t="str">
        <f>IFERROR(INDEX($H31:$R31,1,MATCH($D$17,$H$12:$R$12,0)),"TBD")</f>
        <v>TBD</v>
      </c>
      <c r="D34" s="16"/>
      <c r="E34" s="12" t="s">
        <v>57</v>
      </c>
      <c r="F34" s="16"/>
      <c r="H34" s="1" t="s">
        <v>67</v>
      </c>
      <c r="I34" s="1" t="s">
        <v>67</v>
      </c>
      <c r="J34" s="1" t="s">
        <v>56</v>
      </c>
      <c r="K34" s="1" t="s">
        <v>67</v>
      </c>
      <c r="L34" s="1" t="s">
        <v>67</v>
      </c>
      <c r="M34" s="1" t="s">
        <v>67</v>
      </c>
      <c r="N34" s="1" t="s">
        <v>67</v>
      </c>
      <c r="O34" s="1" t="s">
        <v>67</v>
      </c>
      <c r="P34" s="1" t="s">
        <v>56</v>
      </c>
      <c r="Q34" s="1" t="s">
        <v>67</v>
      </c>
      <c r="R34" s="1" t="s">
        <v>67</v>
      </c>
    </row>
    <row r="35" spans="2:18">
      <c r="B35" s="9" t="s">
        <v>87</v>
      </c>
      <c r="C35" s="10" t="str">
        <f>IFERROR(INDEX($H32:$R32,1,MATCH($D$17,$H$12:$R$12,0)),"TBD")</f>
        <v>TBD</v>
      </c>
      <c r="D35" s="16"/>
      <c r="E35" s="12" t="s">
        <v>57</v>
      </c>
      <c r="F35" s="16"/>
      <c r="H35" s="1" t="s">
        <v>88</v>
      </c>
      <c r="I35" s="1" t="s">
        <v>88</v>
      </c>
      <c r="J35" s="1" t="s">
        <v>88</v>
      </c>
      <c r="K35" s="1" t="s">
        <v>88</v>
      </c>
      <c r="L35" s="1" t="s">
        <v>88</v>
      </c>
      <c r="M35" s="1" t="s">
        <v>88</v>
      </c>
      <c r="N35" s="1" t="s">
        <v>88</v>
      </c>
      <c r="O35" s="1" t="s">
        <v>88</v>
      </c>
      <c r="P35" s="1" t="s">
        <v>88</v>
      </c>
      <c r="Q35" s="1" t="s">
        <v>88</v>
      </c>
      <c r="R35" s="1" t="s">
        <v>88</v>
      </c>
    </row>
    <row r="36" spans="2:18" ht="30">
      <c r="B36" s="9" t="s">
        <v>89</v>
      </c>
      <c r="C36" s="10" t="str">
        <f>IFERROR(INDEX($H33:$R33,1,MATCH($D$17,$H$12:$R$12,0)),"TBD")</f>
        <v>TBD</v>
      </c>
      <c r="D36" s="16"/>
      <c r="E36" s="12" t="s">
        <v>90</v>
      </c>
      <c r="F36" s="16"/>
      <c r="H36" s="1" t="s">
        <v>91</v>
      </c>
      <c r="I36" s="1" t="s">
        <v>91</v>
      </c>
      <c r="J36" s="1" t="s">
        <v>91</v>
      </c>
      <c r="K36" s="1" t="s">
        <v>91</v>
      </c>
      <c r="L36" s="1" t="s">
        <v>91</v>
      </c>
      <c r="M36" s="1" t="s">
        <v>91</v>
      </c>
      <c r="N36" s="1" t="s">
        <v>91</v>
      </c>
      <c r="O36" s="1" t="s">
        <v>91</v>
      </c>
      <c r="P36" s="1" t="s">
        <v>91</v>
      </c>
      <c r="Q36" s="1" t="s">
        <v>91</v>
      </c>
      <c r="R36" s="1" t="s">
        <v>91</v>
      </c>
    </row>
    <row r="37" spans="2:18">
      <c r="B37" s="9" t="s">
        <v>92</v>
      </c>
      <c r="C37" s="10" t="str">
        <f>IFERROR(INDEX($H34:$R34,1,MATCH($D$17,$H$12:$R$12,0)),"TBD")</f>
        <v>TBD</v>
      </c>
      <c r="D37" s="16"/>
      <c r="E37" s="12" t="s">
        <v>61</v>
      </c>
      <c r="F37" s="16"/>
      <c r="H37" s="1" t="s">
        <v>56</v>
      </c>
      <c r="I37" s="1" t="s">
        <v>56</v>
      </c>
      <c r="J37" s="1" t="s">
        <v>67</v>
      </c>
      <c r="K37" s="1" t="s">
        <v>56</v>
      </c>
      <c r="L37" s="1" t="s">
        <v>56</v>
      </c>
      <c r="M37" s="1" t="s">
        <v>67</v>
      </c>
      <c r="N37" s="1" t="s">
        <v>56</v>
      </c>
      <c r="O37" s="1" t="s">
        <v>56</v>
      </c>
      <c r="P37" s="1" t="s">
        <v>56</v>
      </c>
      <c r="Q37" s="1" t="s">
        <v>67</v>
      </c>
      <c r="R37" s="1" t="s">
        <v>56</v>
      </c>
    </row>
    <row r="38" spans="2:18">
      <c r="B38" s="9" t="s">
        <v>93</v>
      </c>
      <c r="C38" s="10" t="str">
        <f>IF($C$37="Yes","Yes",IF($C$37="N/A","N/A","TBD"))</f>
        <v>TBD</v>
      </c>
      <c r="D38" s="11"/>
      <c r="E38" s="12" t="s">
        <v>94</v>
      </c>
      <c r="F38" s="16"/>
      <c r="H38" s="1" t="s">
        <v>56</v>
      </c>
      <c r="I38" s="1" t="s">
        <v>56</v>
      </c>
      <c r="J38" s="1" t="s">
        <v>56</v>
      </c>
      <c r="K38" s="1" t="s">
        <v>56</v>
      </c>
      <c r="L38" s="1" t="s">
        <v>56</v>
      </c>
      <c r="M38" s="1" t="s">
        <v>56</v>
      </c>
      <c r="N38" s="1" t="s">
        <v>56</v>
      </c>
      <c r="O38" s="1" t="s">
        <v>56</v>
      </c>
      <c r="P38" s="1" t="s">
        <v>56</v>
      </c>
      <c r="Q38" s="1" t="s">
        <v>56</v>
      </c>
      <c r="R38" s="1" t="s">
        <v>56</v>
      </c>
    </row>
    <row r="39" spans="2:18">
      <c r="B39" s="9" t="s">
        <v>95</v>
      </c>
      <c r="C39" s="10" t="str">
        <f>IF($D$38="Yes","Yes",IF($D$38="No","N/A",IF($C$38="N/A","N/A","TBD")))</f>
        <v>TBD</v>
      </c>
      <c r="D39" s="16"/>
      <c r="E39" s="12" t="s">
        <v>61</v>
      </c>
      <c r="F39" s="16"/>
      <c r="H39" s="1" t="s">
        <v>56</v>
      </c>
      <c r="I39" s="1" t="s">
        <v>67</v>
      </c>
      <c r="J39" s="1" t="s">
        <v>67</v>
      </c>
      <c r="K39" s="1" t="s">
        <v>67</v>
      </c>
      <c r="L39" s="1" t="s">
        <v>67</v>
      </c>
      <c r="M39" s="1" t="s">
        <v>67</v>
      </c>
      <c r="N39" s="1" t="s">
        <v>67</v>
      </c>
      <c r="O39" s="1" t="s">
        <v>67</v>
      </c>
      <c r="P39" s="1" t="s">
        <v>67</v>
      </c>
      <c r="Q39" s="1" t="s">
        <v>56</v>
      </c>
      <c r="R39" s="1" t="s">
        <v>56</v>
      </c>
    </row>
    <row r="40" spans="2:18">
      <c r="B40" s="9" t="s">
        <v>96</v>
      </c>
      <c r="C40" s="10" t="str">
        <f>IFERROR(INDEX($H37:$R37,1,MATCH($D$17,$H$12:$R$12,0)),"TBD")</f>
        <v>TBD</v>
      </c>
      <c r="D40" s="16"/>
      <c r="E40" s="12" t="s">
        <v>61</v>
      </c>
      <c r="F40" s="16"/>
      <c r="H40" s="1" t="s">
        <v>67</v>
      </c>
      <c r="I40" s="1" t="s">
        <v>56</v>
      </c>
      <c r="J40" s="1" t="s">
        <v>56</v>
      </c>
      <c r="K40" s="1" t="s">
        <v>56</v>
      </c>
      <c r="L40" s="1" t="s">
        <v>56</v>
      </c>
      <c r="M40" s="1" t="s">
        <v>56</v>
      </c>
      <c r="N40" s="1" t="s">
        <v>56</v>
      </c>
      <c r="O40" s="1" t="s">
        <v>56</v>
      </c>
      <c r="P40" s="1" t="s">
        <v>56</v>
      </c>
      <c r="Q40" s="1" t="s">
        <v>67</v>
      </c>
      <c r="R40" s="1" t="s">
        <v>67</v>
      </c>
    </row>
    <row r="41" spans="2:18">
      <c r="B41" s="9" t="s">
        <v>97</v>
      </c>
      <c r="C41" s="10" t="str">
        <f>IFERROR(INDEX($H39:$R39,1,MATCH($D$17,$H$12:$R$12,0)),"TBD")</f>
        <v>TBD</v>
      </c>
      <c r="D41" s="11"/>
      <c r="E41" s="12" t="s">
        <v>61</v>
      </c>
      <c r="F41" s="11"/>
      <c r="H41" s="1" t="s">
        <v>56</v>
      </c>
      <c r="I41" s="1" t="str">
        <f t="shared" ref="I41:O41" si="0">IF($D$43="Fixed Volume","Yes","N/A")</f>
        <v>N/A</v>
      </c>
      <c r="J41" s="1" t="str">
        <f t="shared" si="0"/>
        <v>N/A</v>
      </c>
      <c r="K41" s="1" t="str">
        <f t="shared" si="0"/>
        <v>N/A</v>
      </c>
      <c r="L41" s="1" t="str">
        <f t="shared" si="0"/>
        <v>N/A</v>
      </c>
      <c r="M41" s="1" t="str">
        <f t="shared" si="0"/>
        <v>N/A</v>
      </c>
      <c r="N41" s="1" t="str">
        <f t="shared" si="0"/>
        <v>N/A</v>
      </c>
      <c r="O41" s="1" t="str">
        <f t="shared" si="0"/>
        <v>N/A</v>
      </c>
      <c r="P41" s="1" t="s">
        <v>56</v>
      </c>
      <c r="Q41" s="1" t="s">
        <v>67</v>
      </c>
      <c r="R41" s="1" t="s">
        <v>67</v>
      </c>
    </row>
    <row r="42" spans="2:18">
      <c r="B42" s="9" t="s">
        <v>98</v>
      </c>
      <c r="C42" s="10" t="str">
        <f>IFERROR(INDEX($H40:$R40,1,MATCH($D$17,$H$12:$R$12,0)),"TBD")</f>
        <v>TBD</v>
      </c>
      <c r="D42" s="18"/>
      <c r="E42" s="12" t="s">
        <v>99</v>
      </c>
      <c r="F42" s="19"/>
      <c r="H42" s="1" t="s">
        <v>56</v>
      </c>
      <c r="I42" s="1" t="s">
        <v>56</v>
      </c>
      <c r="J42" s="1" t="s">
        <v>67</v>
      </c>
      <c r="K42" s="1" t="s">
        <v>56</v>
      </c>
      <c r="L42" s="1" t="s">
        <v>56</v>
      </c>
      <c r="M42" s="1" t="s">
        <v>67</v>
      </c>
      <c r="N42" s="1" t="s">
        <v>56</v>
      </c>
      <c r="O42" s="1" t="s">
        <v>56</v>
      </c>
      <c r="P42" s="1" t="s">
        <v>56</v>
      </c>
      <c r="Q42" s="1" t="s">
        <v>67</v>
      </c>
      <c r="R42" s="1" t="s">
        <v>56</v>
      </c>
    </row>
    <row r="43" spans="2:18">
      <c r="B43" s="9" t="s">
        <v>100</v>
      </c>
      <c r="C43" s="10" t="str">
        <f>IFERROR(INDEX($H27:$R27,1,MATCH($D$17,$H$12:$R$12,0)),"TBD")</f>
        <v>TBD</v>
      </c>
      <c r="D43" s="11"/>
      <c r="E43" s="12" t="s">
        <v>61</v>
      </c>
      <c r="F43" s="19"/>
      <c r="H43" s="1" t="s">
        <v>56</v>
      </c>
      <c r="I43" s="1" t="s">
        <v>56</v>
      </c>
      <c r="J43" s="1" t="s">
        <v>56</v>
      </c>
      <c r="K43" s="1" t="s">
        <v>56</v>
      </c>
      <c r="L43" s="1" t="s">
        <v>56</v>
      </c>
      <c r="M43" s="1" t="s">
        <v>56</v>
      </c>
      <c r="N43" s="1" t="s">
        <v>56</v>
      </c>
      <c r="O43" s="1" t="s">
        <v>56</v>
      </c>
      <c r="P43" s="1" t="s">
        <v>56</v>
      </c>
      <c r="Q43" s="1" t="s">
        <v>67</v>
      </c>
      <c r="R43" s="1" t="s">
        <v>56</v>
      </c>
    </row>
    <row r="44" spans="2:18">
      <c r="B44" s="9" t="s">
        <v>101</v>
      </c>
      <c r="C44" s="10" t="str">
        <f>IFERROR(INDEX($H41:$R41,1,MATCH($D$17,$H$12:$R$12,0)),"TBD")</f>
        <v>TBD</v>
      </c>
      <c r="D44" s="18"/>
      <c r="E44" s="12" t="s">
        <v>99</v>
      </c>
      <c r="F44" s="19"/>
      <c r="H44" s="1" t="s">
        <v>56</v>
      </c>
      <c r="I44" s="1" t="s">
        <v>56</v>
      </c>
      <c r="J44" s="1" t="s">
        <v>56</v>
      </c>
      <c r="K44" s="1" t="s">
        <v>56</v>
      </c>
      <c r="L44" s="1" t="s">
        <v>56</v>
      </c>
      <c r="M44" s="1" t="s">
        <v>56</v>
      </c>
      <c r="N44" s="1" t="s">
        <v>56</v>
      </c>
      <c r="O44" s="1" t="s">
        <v>56</v>
      </c>
      <c r="P44" s="1" t="s">
        <v>56</v>
      </c>
      <c r="Q44" s="1" t="s">
        <v>67</v>
      </c>
      <c r="R44" s="1" t="s">
        <v>56</v>
      </c>
    </row>
    <row r="45" spans="2:18" ht="30">
      <c r="B45" s="9" t="s">
        <v>102</v>
      </c>
      <c r="C45" s="10" t="str">
        <f>IFERROR(INDEX($H42:$R42,1,MATCH($D$17,$H$12:$R$12,0)),"TBD")</f>
        <v>TBD</v>
      </c>
      <c r="D45" s="11"/>
      <c r="E45" s="12" t="s">
        <v>99</v>
      </c>
      <c r="F45" s="11"/>
      <c r="H45" s="1" t="s">
        <v>67</v>
      </c>
      <c r="I45" s="1" t="s">
        <v>56</v>
      </c>
      <c r="J45" s="1" t="s">
        <v>56</v>
      </c>
      <c r="K45" s="1" t="s">
        <v>56</v>
      </c>
      <c r="L45" s="1" t="s">
        <v>56</v>
      </c>
      <c r="M45" s="1" t="s">
        <v>56</v>
      </c>
      <c r="N45" s="1" t="s">
        <v>56</v>
      </c>
      <c r="O45" s="1" t="s">
        <v>56</v>
      </c>
      <c r="P45" s="1" t="s">
        <v>56</v>
      </c>
      <c r="Q45" s="1" t="s">
        <v>67</v>
      </c>
      <c r="R45" s="1" t="s">
        <v>67</v>
      </c>
    </row>
    <row r="46" spans="2:18">
      <c r="B46" s="9" t="s">
        <v>103</v>
      </c>
      <c r="C46" s="10" t="str">
        <f>IFERROR(INDEX($H28:$R28,1,MATCH($D$17,$H$12:$R$12,0)),"TBD")</f>
        <v>TBD</v>
      </c>
      <c r="D46" s="11"/>
      <c r="E46" s="12" t="s">
        <v>61</v>
      </c>
      <c r="F46" s="11"/>
      <c r="H46" s="1" t="s">
        <v>63</v>
      </c>
      <c r="I46" s="1" t="s">
        <v>63</v>
      </c>
      <c r="J46" s="1" t="s">
        <v>63</v>
      </c>
      <c r="K46" s="1" t="s">
        <v>63</v>
      </c>
      <c r="L46" s="1" t="s">
        <v>63</v>
      </c>
      <c r="M46" s="1" t="s">
        <v>63</v>
      </c>
      <c r="N46" s="1" t="s">
        <v>63</v>
      </c>
      <c r="O46" s="1" t="s">
        <v>63</v>
      </c>
      <c r="P46" s="1" t="s">
        <v>63</v>
      </c>
      <c r="Q46" s="1" t="s">
        <v>63</v>
      </c>
      <c r="R46" s="1" t="s">
        <v>63</v>
      </c>
    </row>
    <row r="47" spans="2:18">
      <c r="B47" s="9" t="s">
        <v>104</v>
      </c>
      <c r="C47" s="10" t="str">
        <f>IFERROR(INDEX($H29:$R29,1,MATCH($D$17,$H$12:$R$12,0)),"TBD")</f>
        <v>TBD</v>
      </c>
      <c r="D47" s="11"/>
      <c r="E47" s="12" t="s">
        <v>61</v>
      </c>
      <c r="F47" s="11"/>
      <c r="H47" s="1" t="s">
        <v>63</v>
      </c>
      <c r="I47" s="1" t="s">
        <v>63</v>
      </c>
      <c r="J47" s="1" t="s">
        <v>63</v>
      </c>
      <c r="K47" s="1" t="s">
        <v>63</v>
      </c>
      <c r="L47" s="1" t="s">
        <v>63</v>
      </c>
      <c r="M47" s="1" t="s">
        <v>63</v>
      </c>
      <c r="N47" s="1" t="s">
        <v>63</v>
      </c>
      <c r="O47" s="1" t="s">
        <v>63</v>
      </c>
      <c r="P47" s="1" t="s">
        <v>63</v>
      </c>
      <c r="Q47" s="1" t="s">
        <v>63</v>
      </c>
      <c r="R47" s="1" t="s">
        <v>63</v>
      </c>
    </row>
    <row r="48" spans="2:18" ht="30">
      <c r="B48" s="9" t="s">
        <v>105</v>
      </c>
      <c r="C48" s="10" t="str">
        <f>IFERROR(INDEX($H30:$R30,1,MATCH($D$17,$H$12:$R$12,0)),"TBD")</f>
        <v>TBD</v>
      </c>
      <c r="D48" s="11"/>
      <c r="E48" s="12" t="s">
        <v>57</v>
      </c>
      <c r="F48" s="11"/>
      <c r="H48" s="1" t="s">
        <v>63</v>
      </c>
      <c r="I48" s="1" t="s">
        <v>63</v>
      </c>
      <c r="J48" s="1" t="s">
        <v>63</v>
      </c>
      <c r="K48" s="1" t="s">
        <v>63</v>
      </c>
      <c r="L48" s="1" t="s">
        <v>63</v>
      </c>
      <c r="M48" s="1" t="s">
        <v>63</v>
      </c>
      <c r="N48" s="1" t="s">
        <v>63</v>
      </c>
      <c r="O48" s="1" t="s">
        <v>63</v>
      </c>
      <c r="P48" s="1" t="s">
        <v>63</v>
      </c>
      <c r="Q48" s="1" t="s">
        <v>63</v>
      </c>
      <c r="R48" s="1" t="s">
        <v>63</v>
      </c>
    </row>
    <row r="49" spans="2:18">
      <c r="B49" s="9" t="s">
        <v>106</v>
      </c>
      <c r="C49" s="10" t="str">
        <f>IF($D$15="Contract","N/A",IF($D$15="Outright Asset Sale","Yes","TBD"))</f>
        <v>TBD</v>
      </c>
      <c r="D49" s="17"/>
      <c r="E49" s="12" t="s">
        <v>69</v>
      </c>
      <c r="F49" s="11"/>
      <c r="H49" s="1" t="s">
        <v>56</v>
      </c>
      <c r="I49" s="1" t="s">
        <v>67</v>
      </c>
      <c r="J49" s="1" t="s">
        <v>67</v>
      </c>
      <c r="K49" s="1" t="s">
        <v>67</v>
      </c>
      <c r="L49" s="1" t="s">
        <v>67</v>
      </c>
      <c r="M49" s="1" t="s">
        <v>67</v>
      </c>
      <c r="N49" s="1" t="s">
        <v>67</v>
      </c>
      <c r="O49" s="1" t="s">
        <v>67</v>
      </c>
      <c r="P49" s="1" t="s">
        <v>56</v>
      </c>
      <c r="Q49" s="1" t="s">
        <v>56</v>
      </c>
      <c r="R49" s="1" t="s">
        <v>56</v>
      </c>
    </row>
    <row r="50" spans="2:18">
      <c r="B50" s="9" t="s">
        <v>107</v>
      </c>
      <c r="C50" s="10" t="str">
        <f t="shared" ref="C50:C51" si="1">IF($D$15="Contract","N/A",IF($D$15="Outright Asset Sale","Yes","TBD"))</f>
        <v>TBD</v>
      </c>
      <c r="D50" s="17"/>
      <c r="E50" s="12" t="s">
        <v>69</v>
      </c>
      <c r="F50" s="17"/>
      <c r="H50" s="1" t="s">
        <v>67</v>
      </c>
      <c r="I50" s="1" t="s">
        <v>56</v>
      </c>
      <c r="J50" s="1" t="s">
        <v>56</v>
      </c>
      <c r="K50" s="1" t="s">
        <v>56</v>
      </c>
      <c r="L50" s="1" t="s">
        <v>56</v>
      </c>
      <c r="M50" s="1" t="s">
        <v>56</v>
      </c>
      <c r="N50" s="1" t="s">
        <v>56</v>
      </c>
      <c r="O50" s="1" t="s">
        <v>56</v>
      </c>
      <c r="P50" s="1" t="s">
        <v>56</v>
      </c>
      <c r="Q50" s="1" t="s">
        <v>67</v>
      </c>
      <c r="R50" s="1" t="s">
        <v>67</v>
      </c>
    </row>
    <row r="51" spans="2:18" ht="15" customHeight="1">
      <c r="B51" s="21" t="s">
        <v>108</v>
      </c>
      <c r="C51" s="10" t="str">
        <f t="shared" si="1"/>
        <v>TBD</v>
      </c>
      <c r="D51" s="17"/>
      <c r="E51" s="12" t="s">
        <v>69</v>
      </c>
      <c r="F51" s="17"/>
      <c r="H51" s="1" t="s">
        <v>67</v>
      </c>
      <c r="I51" s="1" t="s">
        <v>56</v>
      </c>
      <c r="J51" s="1" t="s">
        <v>56</v>
      </c>
      <c r="K51" s="1" t="s">
        <v>56</v>
      </c>
      <c r="L51" s="1" t="s">
        <v>56</v>
      </c>
      <c r="M51" s="1" t="s">
        <v>56</v>
      </c>
      <c r="N51" s="1" t="s">
        <v>56</v>
      </c>
      <c r="O51" s="1" t="s">
        <v>56</v>
      </c>
      <c r="P51" s="1" t="s">
        <v>56</v>
      </c>
      <c r="Q51" s="1" t="s">
        <v>67</v>
      </c>
      <c r="R51" s="1" t="s">
        <v>67</v>
      </c>
    </row>
    <row r="52" spans="2:18">
      <c r="B52" s="9" t="s">
        <v>109</v>
      </c>
      <c r="C52" s="10" t="str">
        <f t="shared" ref="C52:C59" si="2">IFERROR(INDEX($H49:$R49,1,MATCH($D$17,$H$12:$R$12,0)),"TBD")</f>
        <v>TBD</v>
      </c>
      <c r="D52" s="11"/>
      <c r="E52" s="12" t="s">
        <v>57</v>
      </c>
      <c r="F52" s="11"/>
      <c r="H52" s="1" t="s">
        <v>67</v>
      </c>
      <c r="I52" s="1" t="s">
        <v>56</v>
      </c>
      <c r="J52" s="1" t="s">
        <v>56</v>
      </c>
      <c r="K52" s="1" t="s">
        <v>56</v>
      </c>
      <c r="L52" s="1" t="s">
        <v>56</v>
      </c>
      <c r="M52" s="1" t="s">
        <v>56</v>
      </c>
      <c r="N52" s="1" t="s">
        <v>56</v>
      </c>
      <c r="O52" s="1" t="s">
        <v>56</v>
      </c>
      <c r="P52" s="1" t="s">
        <v>56</v>
      </c>
      <c r="Q52" s="1" t="s">
        <v>67</v>
      </c>
      <c r="R52" s="1" t="s">
        <v>67</v>
      </c>
    </row>
    <row r="53" spans="2:18">
      <c r="B53" s="9" t="s">
        <v>110</v>
      </c>
      <c r="C53" s="10" t="str">
        <f t="shared" si="2"/>
        <v>TBD</v>
      </c>
      <c r="D53" s="11"/>
      <c r="E53" s="12" t="s">
        <v>94</v>
      </c>
      <c r="F53" s="11"/>
      <c r="H53" s="1" t="s">
        <v>56</v>
      </c>
      <c r="I53" s="1" t="s">
        <v>67</v>
      </c>
      <c r="J53" s="1" t="s">
        <v>56</v>
      </c>
      <c r="K53" s="1" t="s">
        <v>67</v>
      </c>
      <c r="L53" s="1" t="s">
        <v>56</v>
      </c>
      <c r="M53" s="1" t="s">
        <v>56</v>
      </c>
      <c r="N53" s="1" t="s">
        <v>67</v>
      </c>
      <c r="O53" s="1" t="s">
        <v>56</v>
      </c>
      <c r="P53" s="1" t="s">
        <v>56</v>
      </c>
      <c r="Q53" s="1" t="s">
        <v>56</v>
      </c>
      <c r="R53" s="1" t="s">
        <v>67</v>
      </c>
    </row>
    <row r="54" spans="2:18" ht="15" customHeight="1">
      <c r="B54" s="9" t="s">
        <v>111</v>
      </c>
      <c r="C54" s="10" t="str">
        <f t="shared" si="2"/>
        <v>TBD</v>
      </c>
      <c r="D54" s="39"/>
      <c r="E54" s="12" t="s">
        <v>83</v>
      </c>
      <c r="F54" s="11"/>
      <c r="H54" s="1" t="s">
        <v>56</v>
      </c>
      <c r="I54" s="1" t="s">
        <v>67</v>
      </c>
      <c r="J54" s="1" t="s">
        <v>56</v>
      </c>
      <c r="K54" s="1" t="s">
        <v>67</v>
      </c>
      <c r="L54" s="1" t="s">
        <v>56</v>
      </c>
      <c r="M54" s="1" t="s">
        <v>56</v>
      </c>
      <c r="N54" s="1" t="s">
        <v>67</v>
      </c>
      <c r="O54" s="1" t="s">
        <v>56</v>
      </c>
      <c r="P54" s="1" t="s">
        <v>56</v>
      </c>
      <c r="Q54" s="1" t="s">
        <v>56</v>
      </c>
      <c r="R54" s="1" t="s">
        <v>67</v>
      </c>
    </row>
    <row r="55" spans="2:18">
      <c r="B55" s="9" t="s">
        <v>112</v>
      </c>
      <c r="C55" s="10" t="str">
        <f t="shared" si="2"/>
        <v>TBD</v>
      </c>
      <c r="D55" s="11"/>
      <c r="E55" s="12" t="s">
        <v>57</v>
      </c>
      <c r="F55" s="11"/>
      <c r="H55" s="1" t="s">
        <v>67</v>
      </c>
      <c r="I55" s="1" t="s">
        <v>67</v>
      </c>
      <c r="J55" s="1" t="s">
        <v>56</v>
      </c>
      <c r="K55" s="1" t="s">
        <v>67</v>
      </c>
      <c r="L55" s="1" t="s">
        <v>56</v>
      </c>
      <c r="M55" s="1" t="s">
        <v>56</v>
      </c>
      <c r="N55" s="1" t="s">
        <v>67</v>
      </c>
      <c r="O55" s="1" t="s">
        <v>56</v>
      </c>
      <c r="P55" s="1" t="s">
        <v>56</v>
      </c>
      <c r="Q55" s="1" t="s">
        <v>67</v>
      </c>
      <c r="R55" s="1" t="s">
        <v>67</v>
      </c>
    </row>
    <row r="56" spans="2:18">
      <c r="B56" s="9" t="s">
        <v>113</v>
      </c>
      <c r="C56" s="10" t="str">
        <f t="shared" si="2"/>
        <v>TBD</v>
      </c>
      <c r="D56" s="27"/>
      <c r="E56" s="12" t="s">
        <v>114</v>
      </c>
      <c r="F56" s="11"/>
      <c r="H56" s="1" t="s">
        <v>67</v>
      </c>
      <c r="I56" s="1" t="s">
        <v>56</v>
      </c>
      <c r="J56" s="1" t="s">
        <v>56</v>
      </c>
      <c r="K56" s="1" t="s">
        <v>56</v>
      </c>
      <c r="L56" s="1" t="s">
        <v>56</v>
      </c>
      <c r="M56" s="1" t="s">
        <v>56</v>
      </c>
      <c r="N56" s="1" t="s">
        <v>56</v>
      </c>
      <c r="O56" s="1" t="s">
        <v>56</v>
      </c>
      <c r="P56" s="1" t="s">
        <v>56</v>
      </c>
      <c r="Q56" s="1" t="s">
        <v>67</v>
      </c>
      <c r="R56" s="1" t="s">
        <v>67</v>
      </c>
    </row>
    <row r="57" spans="2:18" ht="30">
      <c r="B57" s="9" t="s">
        <v>115</v>
      </c>
      <c r="C57" s="10" t="str">
        <f t="shared" si="2"/>
        <v>TBD</v>
      </c>
      <c r="D57" s="39"/>
      <c r="E57" s="12" t="s">
        <v>83</v>
      </c>
      <c r="F57" s="11"/>
      <c r="H57" s="1" t="s">
        <v>116</v>
      </c>
      <c r="I57" s="1" t="s">
        <v>116</v>
      </c>
      <c r="J57" s="1" t="s">
        <v>116</v>
      </c>
      <c r="K57" s="1" t="s">
        <v>116</v>
      </c>
      <c r="L57" s="1" t="s">
        <v>116</v>
      </c>
      <c r="M57" s="1" t="s">
        <v>116</v>
      </c>
      <c r="N57" s="1" t="s">
        <v>116</v>
      </c>
      <c r="O57" s="1" t="s">
        <v>116</v>
      </c>
      <c r="P57" s="1" t="s">
        <v>116</v>
      </c>
      <c r="Q57" s="1" t="s">
        <v>116</v>
      </c>
      <c r="R57" s="1" t="s">
        <v>116</v>
      </c>
    </row>
    <row r="58" spans="2:18">
      <c r="B58" s="9" t="s">
        <v>117</v>
      </c>
      <c r="C58" s="10" t="str">
        <f t="shared" si="2"/>
        <v>TBD</v>
      </c>
      <c r="D58" s="11"/>
      <c r="E58" s="12" t="s">
        <v>61</v>
      </c>
      <c r="F58" s="11"/>
      <c r="H58" s="1" t="s">
        <v>116</v>
      </c>
      <c r="I58" s="1" t="s">
        <v>116</v>
      </c>
      <c r="J58" s="1" t="s">
        <v>116</v>
      </c>
      <c r="K58" s="1" t="s">
        <v>116</v>
      </c>
      <c r="L58" s="1" t="s">
        <v>116</v>
      </c>
      <c r="M58" s="1" t="s">
        <v>116</v>
      </c>
      <c r="N58" s="1" t="s">
        <v>116</v>
      </c>
      <c r="O58" s="1" t="s">
        <v>116</v>
      </c>
      <c r="P58" s="1" t="s">
        <v>116</v>
      </c>
      <c r="Q58" s="1" t="s">
        <v>116</v>
      </c>
      <c r="R58" s="1" t="s">
        <v>116</v>
      </c>
    </row>
    <row r="59" spans="2:18" ht="30" customHeight="1">
      <c r="B59" s="9" t="s">
        <v>118</v>
      </c>
      <c r="C59" s="10" t="str">
        <f t="shared" si="2"/>
        <v>TBD</v>
      </c>
      <c r="D59" s="11"/>
      <c r="E59" s="12" t="s">
        <v>61</v>
      </c>
      <c r="F59" s="11"/>
      <c r="H59" s="1" t="s">
        <v>67</v>
      </c>
      <c r="I59" s="1" t="s">
        <v>56</v>
      </c>
      <c r="J59" s="1" t="s">
        <v>56</v>
      </c>
      <c r="K59" s="1" t="s">
        <v>56</v>
      </c>
      <c r="L59" s="1" t="s">
        <v>56</v>
      </c>
      <c r="M59" s="1" t="s">
        <v>56</v>
      </c>
      <c r="N59" s="1" t="s">
        <v>56</v>
      </c>
      <c r="O59" s="1" t="s">
        <v>56</v>
      </c>
      <c r="P59" s="1" t="s">
        <v>56</v>
      </c>
      <c r="Q59" s="1" t="s">
        <v>67</v>
      </c>
      <c r="R59" s="1" t="s">
        <v>67</v>
      </c>
    </row>
    <row r="60" spans="2:18" s="1" customFormat="1" ht="30">
      <c r="B60" s="9" t="s">
        <v>119</v>
      </c>
      <c r="C60" s="10" t="str">
        <f>IF(OR($C$59="N/A",$D$59="No"),"N/A","Yes")</f>
        <v>Yes</v>
      </c>
      <c r="D60" s="11"/>
      <c r="E60" s="12" t="s">
        <v>61</v>
      </c>
      <c r="F60" s="11"/>
      <c r="H60" s="1" t="s">
        <v>120</v>
      </c>
      <c r="I60" s="1" t="s">
        <v>120</v>
      </c>
      <c r="J60" s="1" t="s">
        <v>120</v>
      </c>
      <c r="K60" s="1" t="s">
        <v>120</v>
      </c>
      <c r="L60" s="1" t="s">
        <v>120</v>
      </c>
      <c r="M60" s="1" t="s">
        <v>120</v>
      </c>
      <c r="N60" s="1" t="s">
        <v>120</v>
      </c>
      <c r="O60" s="1" t="s">
        <v>120</v>
      </c>
      <c r="P60" s="1" t="s">
        <v>120</v>
      </c>
      <c r="Q60" s="1" t="s">
        <v>120</v>
      </c>
      <c r="R60" s="1" t="s">
        <v>120</v>
      </c>
    </row>
    <row r="61" spans="2:18">
      <c r="B61" s="9" t="s">
        <v>121</v>
      </c>
      <c r="C61" s="10" t="str">
        <f>IF(OR($C$59="N/A",$D$59="No"),"N/A","Yes")</f>
        <v>Yes</v>
      </c>
      <c r="D61" s="36"/>
      <c r="E61" s="12" t="s">
        <v>99</v>
      </c>
      <c r="F61" s="11"/>
      <c r="H61" s="1" t="s">
        <v>120</v>
      </c>
      <c r="I61" s="1" t="s">
        <v>120</v>
      </c>
      <c r="J61" s="1" t="s">
        <v>120</v>
      </c>
      <c r="K61" s="1" t="s">
        <v>120</v>
      </c>
      <c r="L61" s="1" t="s">
        <v>120</v>
      </c>
      <c r="M61" s="1" t="s">
        <v>120</v>
      </c>
      <c r="N61" s="1" t="s">
        <v>120</v>
      </c>
      <c r="O61" s="1" t="s">
        <v>120</v>
      </c>
      <c r="P61" s="1" t="s">
        <v>120</v>
      </c>
      <c r="Q61" s="1" t="s">
        <v>120</v>
      </c>
      <c r="R61" s="1" t="s">
        <v>120</v>
      </c>
    </row>
    <row r="62" spans="2:18">
      <c r="B62" s="9" t="s">
        <v>122</v>
      </c>
      <c r="C62" s="10" t="str">
        <f>IFERROR(INDEX($H59:$R59,1,MATCH($D$17,$H$12:$R$12,0)),"TBD")</f>
        <v>TBD</v>
      </c>
      <c r="D62" s="11"/>
      <c r="E62" s="12" t="s">
        <v>61</v>
      </c>
      <c r="F62" s="11"/>
      <c r="H62" s="1" t="s">
        <v>56</v>
      </c>
      <c r="I62" s="1" t="s">
        <v>56</v>
      </c>
      <c r="J62" s="1" t="s">
        <v>67</v>
      </c>
      <c r="K62" s="1" t="s">
        <v>56</v>
      </c>
      <c r="L62" s="1" t="s">
        <v>56</v>
      </c>
      <c r="M62" s="1" t="s">
        <v>67</v>
      </c>
      <c r="N62" s="1" t="s">
        <v>56</v>
      </c>
      <c r="O62" s="1" t="s">
        <v>56</v>
      </c>
      <c r="P62" s="1" t="s">
        <v>56</v>
      </c>
      <c r="Q62" s="1" t="s">
        <v>67</v>
      </c>
      <c r="R62" s="1" t="s">
        <v>56</v>
      </c>
    </row>
    <row r="63" spans="2:18" ht="30">
      <c r="B63" s="9" t="s">
        <v>123</v>
      </c>
      <c r="C63" s="10" t="str">
        <f>IF(OR($C$62="N/A",$D$62="No"),"N/A","Yes")</f>
        <v>Yes</v>
      </c>
      <c r="D63" s="11"/>
      <c r="E63" s="12" t="s">
        <v>61</v>
      </c>
      <c r="F63" s="11"/>
      <c r="H63" s="1" t="s">
        <v>56</v>
      </c>
      <c r="I63" s="1" t="s">
        <v>56</v>
      </c>
      <c r="J63" s="1" t="s">
        <v>67</v>
      </c>
      <c r="K63" s="1" t="s">
        <v>56</v>
      </c>
      <c r="L63" s="1" t="s">
        <v>56</v>
      </c>
      <c r="M63" s="1" t="s">
        <v>67</v>
      </c>
      <c r="N63" s="1" t="s">
        <v>56</v>
      </c>
      <c r="O63" s="1" t="s">
        <v>56</v>
      </c>
      <c r="P63" s="1" t="s">
        <v>56</v>
      </c>
      <c r="Q63" s="1" t="s">
        <v>67</v>
      </c>
      <c r="R63" s="1" t="s">
        <v>56</v>
      </c>
    </row>
    <row r="64" spans="2:18">
      <c r="B64" s="9" t="s">
        <v>124</v>
      </c>
      <c r="C64" s="10" t="str">
        <f>IF(OR($C$62="N/A",$D$62="No"),"N/A","Yes")</f>
        <v>Yes</v>
      </c>
      <c r="D64" s="39"/>
      <c r="E64" s="12" t="s">
        <v>83</v>
      </c>
      <c r="F64" s="11"/>
      <c r="H64" s="1" t="s">
        <v>63</v>
      </c>
      <c r="I64" s="1" t="s">
        <v>63</v>
      </c>
      <c r="J64" s="1" t="s">
        <v>63</v>
      </c>
      <c r="K64" s="1" t="s">
        <v>63</v>
      </c>
      <c r="L64" s="1" t="s">
        <v>63</v>
      </c>
      <c r="M64" s="1" t="s">
        <v>63</v>
      </c>
      <c r="N64" s="1" t="s">
        <v>63</v>
      </c>
      <c r="O64" s="1" t="s">
        <v>63</v>
      </c>
      <c r="P64" s="1" t="s">
        <v>63</v>
      </c>
      <c r="Q64" s="1" t="s">
        <v>63</v>
      </c>
      <c r="R64" s="1" t="s">
        <v>63</v>
      </c>
    </row>
    <row r="65" spans="2:18">
      <c r="B65" s="9" t="s">
        <v>125</v>
      </c>
      <c r="C65" s="10" t="str">
        <f>IFERROR(INDEX($H62:$R62,1,MATCH($D$17,$H$12:$R$12,0)),"TBD")</f>
        <v>TBD</v>
      </c>
      <c r="D65" s="27"/>
      <c r="E65" s="12" t="s">
        <v>114</v>
      </c>
      <c r="F65" s="11"/>
      <c r="H65" s="1" t="s">
        <v>63</v>
      </c>
      <c r="I65" s="1" t="s">
        <v>63</v>
      </c>
      <c r="J65" s="1" t="s">
        <v>63</v>
      </c>
      <c r="K65" s="1" t="s">
        <v>63</v>
      </c>
      <c r="L65" s="1" t="s">
        <v>63</v>
      </c>
      <c r="M65" s="1" t="s">
        <v>63</v>
      </c>
      <c r="N65" s="1" t="s">
        <v>63</v>
      </c>
      <c r="O65" s="1" t="s">
        <v>63</v>
      </c>
      <c r="P65" s="1" t="s">
        <v>63</v>
      </c>
      <c r="Q65" s="1" t="s">
        <v>63</v>
      </c>
      <c r="R65" s="1" t="s">
        <v>63</v>
      </c>
    </row>
    <row r="66" spans="2:18">
      <c r="B66" s="9" t="s">
        <v>126</v>
      </c>
      <c r="C66" s="10" t="s">
        <v>127</v>
      </c>
      <c r="D66" s="11"/>
      <c r="E66" s="12" t="s">
        <v>61</v>
      </c>
      <c r="F66" s="11"/>
      <c r="H66" s="1"/>
      <c r="I66" s="1"/>
      <c r="J66" s="1"/>
      <c r="K66" s="1"/>
      <c r="L66" s="1"/>
      <c r="M66" s="1"/>
      <c r="N66" s="1"/>
      <c r="O66" s="1"/>
      <c r="P66" s="1"/>
      <c r="Q66" s="1"/>
      <c r="R66" s="1"/>
    </row>
    <row r="67" spans="2:18">
      <c r="B67" s="9" t="s">
        <v>128</v>
      </c>
      <c r="C67" s="10" t="str">
        <f>IFERROR(INDEX($H63:$R63,1,MATCH($D$17,$H$12:$R$12,0)),"TBD")</f>
        <v>TBD</v>
      </c>
      <c r="D67" s="39"/>
      <c r="E67" s="12" t="s">
        <v>83</v>
      </c>
      <c r="F67" s="11"/>
      <c r="H67" s="1" t="s">
        <v>63</v>
      </c>
      <c r="I67" s="1" t="s">
        <v>63</v>
      </c>
      <c r="J67" s="1" t="s">
        <v>63</v>
      </c>
      <c r="K67" s="1" t="s">
        <v>63</v>
      </c>
      <c r="L67" s="1" t="s">
        <v>63</v>
      </c>
      <c r="M67" s="1" t="s">
        <v>63</v>
      </c>
      <c r="N67" s="1" t="s">
        <v>63</v>
      </c>
      <c r="O67" s="1" t="s">
        <v>63</v>
      </c>
      <c r="P67" s="1" t="s">
        <v>63</v>
      </c>
      <c r="Q67" s="1" t="s">
        <v>63</v>
      </c>
      <c r="R67" s="1" t="s">
        <v>63</v>
      </c>
    </row>
    <row r="68" spans="2:18">
      <c r="B68" s="9" t="s">
        <v>129</v>
      </c>
      <c r="C68" s="10" t="str">
        <f t="shared" ref="C68:C71" si="3">IF($D$15="Contract","N/A",IF($D$15="Outright Asset Sale","Yes","TBD"))</f>
        <v>TBD</v>
      </c>
      <c r="D68" s="22"/>
      <c r="E68" s="12" t="s">
        <v>130</v>
      </c>
      <c r="F68" s="11"/>
      <c r="H68" s="1" t="s">
        <v>67</v>
      </c>
      <c r="I68" s="1" t="s">
        <v>67</v>
      </c>
      <c r="J68" s="1" t="s">
        <v>56</v>
      </c>
      <c r="K68" s="1" t="s">
        <v>67</v>
      </c>
      <c r="L68" s="1" t="s">
        <v>67</v>
      </c>
      <c r="M68" s="1" t="s">
        <v>67</v>
      </c>
      <c r="N68" s="1" t="s">
        <v>67</v>
      </c>
      <c r="O68" s="1" t="s">
        <v>67</v>
      </c>
      <c r="P68" s="1" t="s">
        <v>67</v>
      </c>
      <c r="Q68" s="1" t="s">
        <v>67</v>
      </c>
      <c r="R68" s="1" t="s">
        <v>67</v>
      </c>
    </row>
    <row r="69" spans="2:18">
      <c r="B69" s="9" t="s">
        <v>129</v>
      </c>
      <c r="C69" s="10" t="str">
        <f t="shared" si="3"/>
        <v>TBD</v>
      </c>
      <c r="D69" s="22"/>
      <c r="E69" s="12" t="s">
        <v>131</v>
      </c>
      <c r="F69" s="11"/>
      <c r="H69" s="1"/>
      <c r="I69" s="1"/>
      <c r="J69" s="1"/>
      <c r="K69" s="1"/>
      <c r="L69" s="1"/>
      <c r="M69" s="1"/>
      <c r="N69" s="1"/>
      <c r="O69" s="1"/>
      <c r="P69" s="1"/>
      <c r="Q69" s="1"/>
      <c r="R69" s="1"/>
    </row>
    <row r="70" spans="2:18">
      <c r="B70" s="9" t="s">
        <v>132</v>
      </c>
      <c r="C70" s="10" t="str">
        <f t="shared" si="3"/>
        <v>TBD</v>
      </c>
      <c r="D70" s="11"/>
      <c r="E70" s="12" t="s">
        <v>57</v>
      </c>
      <c r="F70" s="11"/>
      <c r="H70" s="1" t="s">
        <v>67</v>
      </c>
      <c r="I70" s="1" t="s">
        <v>67</v>
      </c>
      <c r="J70" s="1" t="s">
        <v>56</v>
      </c>
      <c r="K70" s="1" t="s">
        <v>67</v>
      </c>
      <c r="L70" s="1" t="s">
        <v>67</v>
      </c>
      <c r="M70" s="1" t="s">
        <v>67</v>
      </c>
      <c r="N70" s="1" t="s">
        <v>67</v>
      </c>
      <c r="O70" s="1" t="s">
        <v>67</v>
      </c>
      <c r="P70" s="1" t="s">
        <v>67</v>
      </c>
      <c r="Q70" s="1" t="s">
        <v>67</v>
      </c>
      <c r="R70" s="1" t="s">
        <v>67</v>
      </c>
    </row>
    <row r="71" spans="2:18">
      <c r="B71" s="9" t="s">
        <v>133</v>
      </c>
      <c r="C71" s="10" t="str">
        <f t="shared" si="3"/>
        <v>TBD</v>
      </c>
      <c r="D71" s="17"/>
      <c r="E71" s="12" t="s">
        <v>69</v>
      </c>
      <c r="F71" s="11"/>
      <c r="H71" s="1" t="s">
        <v>67</v>
      </c>
      <c r="I71" s="1" t="s">
        <v>67</v>
      </c>
      <c r="J71" s="1" t="s">
        <v>56</v>
      </c>
      <c r="K71" s="1" t="s">
        <v>67</v>
      </c>
      <c r="L71" s="1" t="s">
        <v>67</v>
      </c>
      <c r="M71" s="1" t="s">
        <v>67</v>
      </c>
      <c r="N71" s="1" t="s">
        <v>67</v>
      </c>
      <c r="O71" s="1" t="s">
        <v>67</v>
      </c>
      <c r="P71" s="1" t="s">
        <v>67</v>
      </c>
      <c r="Q71" s="1" t="s">
        <v>67</v>
      </c>
      <c r="R71" s="1" t="s">
        <v>67</v>
      </c>
    </row>
    <row r="72" spans="2:18">
      <c r="B72" s="9" t="s">
        <v>134</v>
      </c>
      <c r="C72" s="10" t="str">
        <f>IFERROR(INDEX($H68:$R68,1,MATCH($D$17,$H$12:$R$12,0)),"TBD")</f>
        <v>TBD</v>
      </c>
      <c r="D72" s="37"/>
      <c r="E72" s="12" t="s">
        <v>135</v>
      </c>
      <c r="F72" s="11"/>
      <c r="H72" s="1" t="s">
        <v>67</v>
      </c>
      <c r="I72" s="1" t="s">
        <v>67</v>
      </c>
      <c r="J72" s="1" t="s">
        <v>56</v>
      </c>
      <c r="K72" s="1" t="s">
        <v>67</v>
      </c>
      <c r="L72" s="1" t="s">
        <v>67</v>
      </c>
      <c r="M72" s="1" t="s">
        <v>67</v>
      </c>
      <c r="N72" s="1" t="s">
        <v>67</v>
      </c>
      <c r="O72" s="1" t="s">
        <v>67</v>
      </c>
      <c r="P72" s="1" t="s">
        <v>67</v>
      </c>
      <c r="Q72" s="1" t="s">
        <v>67</v>
      </c>
      <c r="R72" s="1" t="s">
        <v>67</v>
      </c>
    </row>
    <row r="73" spans="2:18">
      <c r="B73" s="9" t="s">
        <v>136</v>
      </c>
      <c r="C73" s="10" t="str">
        <f t="shared" ref="C73:C79" si="4">IFERROR(INDEX($H70:$R70,1,MATCH($D$17,$H$12:$R$12,0)),"TBD")</f>
        <v>TBD</v>
      </c>
      <c r="D73" s="37"/>
      <c r="E73" s="12" t="s">
        <v>135</v>
      </c>
      <c r="F73" s="11"/>
      <c r="H73" s="1" t="s">
        <v>67</v>
      </c>
      <c r="I73" s="1" t="s">
        <v>67</v>
      </c>
      <c r="J73" s="1" t="s">
        <v>56</v>
      </c>
      <c r="K73" s="1" t="s">
        <v>67</v>
      </c>
      <c r="L73" s="1" t="s">
        <v>67</v>
      </c>
      <c r="M73" s="1" t="s">
        <v>67</v>
      </c>
      <c r="N73" s="1" t="s">
        <v>67</v>
      </c>
      <c r="O73" s="1" t="s">
        <v>67</v>
      </c>
      <c r="P73" s="1" t="s">
        <v>67</v>
      </c>
      <c r="Q73" s="1" t="s">
        <v>67</v>
      </c>
      <c r="R73" s="1" t="s">
        <v>67</v>
      </c>
    </row>
    <row r="74" spans="2:18" ht="30">
      <c r="B74" s="9" t="s">
        <v>137</v>
      </c>
      <c r="C74" s="10" t="str">
        <f t="shared" si="4"/>
        <v>TBD</v>
      </c>
      <c r="D74" s="37"/>
      <c r="E74" s="12" t="s">
        <v>135</v>
      </c>
      <c r="F74" s="11"/>
      <c r="H74" s="1" t="s">
        <v>67</v>
      </c>
      <c r="I74" s="1" t="s">
        <v>67</v>
      </c>
      <c r="J74" s="1" t="s">
        <v>56</v>
      </c>
      <c r="K74" s="1" t="s">
        <v>67</v>
      </c>
      <c r="L74" s="1" t="s">
        <v>67</v>
      </c>
      <c r="M74" s="1" t="s">
        <v>67</v>
      </c>
      <c r="N74" s="1" t="s">
        <v>67</v>
      </c>
      <c r="O74" s="1" t="s">
        <v>67</v>
      </c>
      <c r="P74" s="1" t="s">
        <v>67</v>
      </c>
      <c r="Q74" s="1" t="s">
        <v>67</v>
      </c>
      <c r="R74" s="1" t="s">
        <v>67</v>
      </c>
    </row>
    <row r="75" spans="2:18" ht="15" customHeight="1">
      <c r="B75" s="9" t="s">
        <v>138</v>
      </c>
      <c r="C75" s="10" t="str">
        <f t="shared" si="4"/>
        <v>TBD</v>
      </c>
      <c r="D75" s="37"/>
      <c r="E75" s="12" t="s">
        <v>135</v>
      </c>
      <c r="F75" s="11"/>
      <c r="H75" s="1" t="s">
        <v>67</v>
      </c>
      <c r="I75" s="1" t="s">
        <v>67</v>
      </c>
      <c r="J75" s="1" t="s">
        <v>56</v>
      </c>
      <c r="K75" s="1" t="s">
        <v>67</v>
      </c>
      <c r="L75" s="1" t="s">
        <v>67</v>
      </c>
      <c r="M75" s="1" t="s">
        <v>67</v>
      </c>
      <c r="N75" s="1" t="s">
        <v>67</v>
      </c>
      <c r="O75" s="1" t="s">
        <v>67</v>
      </c>
      <c r="P75" s="1" t="s">
        <v>67</v>
      </c>
      <c r="Q75" s="1" t="s">
        <v>67</v>
      </c>
      <c r="R75" s="1" t="s">
        <v>67</v>
      </c>
    </row>
    <row r="76" spans="2:18">
      <c r="B76" s="9" t="s">
        <v>139</v>
      </c>
      <c r="C76" s="10" t="str">
        <f t="shared" si="4"/>
        <v>TBD</v>
      </c>
      <c r="D76" s="11"/>
      <c r="E76" s="12" t="s">
        <v>61</v>
      </c>
      <c r="F76" s="11"/>
      <c r="H76" s="1" t="s">
        <v>67</v>
      </c>
      <c r="I76" s="1" t="s">
        <v>67</v>
      </c>
      <c r="J76" s="1" t="s">
        <v>56</v>
      </c>
      <c r="K76" s="1" t="s">
        <v>67</v>
      </c>
      <c r="L76" s="1" t="s">
        <v>67</v>
      </c>
      <c r="M76" s="1" t="s">
        <v>67</v>
      </c>
      <c r="N76" s="1" t="s">
        <v>67</v>
      </c>
      <c r="O76" s="1" t="s">
        <v>67</v>
      </c>
      <c r="P76" s="1" t="s">
        <v>67</v>
      </c>
      <c r="Q76" s="1" t="s">
        <v>67</v>
      </c>
      <c r="R76" s="1" t="s">
        <v>67</v>
      </c>
    </row>
    <row r="77" spans="2:18">
      <c r="B77" s="20" t="s">
        <v>140</v>
      </c>
      <c r="C77" s="10" t="str">
        <f t="shared" si="4"/>
        <v>TBD</v>
      </c>
      <c r="D77" s="37"/>
      <c r="E77" s="12" t="s">
        <v>135</v>
      </c>
      <c r="F77" s="19"/>
      <c r="H77" s="1" t="s">
        <v>141</v>
      </c>
      <c r="I77" s="1" t="s">
        <v>67</v>
      </c>
      <c r="J77" s="1" t="s">
        <v>141</v>
      </c>
      <c r="K77" s="1" t="s">
        <v>141</v>
      </c>
      <c r="L77" s="1" t="s">
        <v>141</v>
      </c>
      <c r="M77" s="1" t="s">
        <v>141</v>
      </c>
      <c r="N77" s="1" t="s">
        <v>141</v>
      </c>
      <c r="O77" s="1" t="s">
        <v>141</v>
      </c>
      <c r="P77" s="1" t="s">
        <v>141</v>
      </c>
      <c r="Q77" s="1" t="s">
        <v>141</v>
      </c>
      <c r="R77" s="1" t="s">
        <v>141</v>
      </c>
    </row>
    <row r="78" spans="2:18" ht="15" customHeight="1">
      <c r="B78" s="20" t="s">
        <v>142</v>
      </c>
      <c r="C78" s="10" t="str">
        <f t="shared" si="4"/>
        <v>TBD</v>
      </c>
      <c r="D78" s="37"/>
      <c r="E78" s="12" t="s">
        <v>135</v>
      </c>
      <c r="F78" s="19"/>
      <c r="H78" s="1" t="s">
        <v>141</v>
      </c>
      <c r="I78" s="1" t="s">
        <v>67</v>
      </c>
      <c r="J78" s="1" t="s">
        <v>141</v>
      </c>
      <c r="K78" s="1" t="s">
        <v>141</v>
      </c>
      <c r="L78" s="1" t="s">
        <v>141</v>
      </c>
      <c r="M78" s="1" t="s">
        <v>141</v>
      </c>
      <c r="N78" s="1" t="s">
        <v>141</v>
      </c>
      <c r="O78" s="1" t="s">
        <v>141</v>
      </c>
      <c r="P78" s="1" t="s">
        <v>141</v>
      </c>
      <c r="Q78" s="1" t="s">
        <v>141</v>
      </c>
      <c r="R78" s="1" t="s">
        <v>141</v>
      </c>
    </row>
    <row r="79" spans="2:18">
      <c r="B79" s="20" t="s">
        <v>143</v>
      </c>
      <c r="C79" s="10" t="str">
        <f t="shared" si="4"/>
        <v>TBD</v>
      </c>
      <c r="D79" s="11"/>
      <c r="E79" s="12" t="s">
        <v>94</v>
      </c>
      <c r="F79" s="19"/>
      <c r="H79" s="1" t="s">
        <v>67</v>
      </c>
      <c r="I79" s="1" t="s">
        <v>56</v>
      </c>
      <c r="J79" s="1" t="s">
        <v>56</v>
      </c>
      <c r="K79" s="1" t="s">
        <v>67</v>
      </c>
      <c r="L79" s="1" t="s">
        <v>67</v>
      </c>
      <c r="M79" s="1" t="s">
        <v>67</v>
      </c>
      <c r="N79" s="1" t="s">
        <v>67</v>
      </c>
      <c r="O79" s="1" t="s">
        <v>67</v>
      </c>
      <c r="P79" s="1" t="s">
        <v>56</v>
      </c>
      <c r="Q79" s="1" t="s">
        <v>67</v>
      </c>
      <c r="R79" s="1" t="s">
        <v>67</v>
      </c>
    </row>
    <row r="80" spans="2:18" ht="30">
      <c r="B80" s="20" t="s">
        <v>144</v>
      </c>
      <c r="C80" s="10" t="s">
        <v>127</v>
      </c>
      <c r="D80" s="11"/>
      <c r="E80" s="12" t="s">
        <v>99</v>
      </c>
      <c r="F80" s="19"/>
      <c r="H80" s="1"/>
      <c r="I80" s="1"/>
      <c r="J80" s="1"/>
      <c r="K80" s="1"/>
      <c r="L80" s="1"/>
      <c r="M80" s="1"/>
      <c r="N80" s="1"/>
      <c r="O80" s="1"/>
      <c r="P80" s="1"/>
      <c r="Q80" s="1"/>
      <c r="R80" s="1"/>
    </row>
    <row r="81" spans="2:18" ht="30">
      <c r="B81" s="20" t="s">
        <v>145</v>
      </c>
      <c r="C81" s="10" t="str">
        <f>IF($D$79="Yes","Yes",IF($D$79="No","N/A",IF($C$79="N/A","N/A","TBD")))</f>
        <v>TBD</v>
      </c>
      <c r="D81" s="37"/>
      <c r="E81" s="12" t="s">
        <v>135</v>
      </c>
      <c r="F81" s="19"/>
      <c r="H81" s="1" t="s">
        <v>67</v>
      </c>
      <c r="I81" s="1" t="s">
        <v>56</v>
      </c>
      <c r="J81" s="1" t="s">
        <v>56</v>
      </c>
      <c r="K81" s="1" t="s">
        <v>67</v>
      </c>
      <c r="L81" s="1" t="s">
        <v>67</v>
      </c>
      <c r="M81" s="1" t="s">
        <v>67</v>
      </c>
      <c r="N81" s="1" t="s">
        <v>67</v>
      </c>
      <c r="O81" s="1" t="s">
        <v>67</v>
      </c>
      <c r="P81" s="1" t="s">
        <v>56</v>
      </c>
      <c r="Q81" s="1" t="s">
        <v>67</v>
      </c>
      <c r="R81" s="1" t="s">
        <v>67</v>
      </c>
    </row>
    <row r="82" spans="2:18">
      <c r="B82" s="20" t="s">
        <v>146</v>
      </c>
      <c r="C82" s="10" t="str">
        <f>IF($D$79="Yes","Yes",IF($D$79="No","N/A",IF($C$79="N/A","N/A","TBD")))</f>
        <v>TBD</v>
      </c>
      <c r="D82" s="37"/>
      <c r="E82" s="12" t="s">
        <v>57</v>
      </c>
      <c r="F82" s="19"/>
      <c r="H82" s="1" t="s">
        <v>67</v>
      </c>
      <c r="I82" s="1" t="s">
        <v>56</v>
      </c>
      <c r="J82" s="1" t="s">
        <v>56</v>
      </c>
      <c r="K82" s="1" t="s">
        <v>67</v>
      </c>
      <c r="L82" s="1" t="s">
        <v>67</v>
      </c>
      <c r="M82" s="1" t="s">
        <v>67</v>
      </c>
      <c r="N82" s="1" t="s">
        <v>67</v>
      </c>
      <c r="O82" s="1" t="s">
        <v>67</v>
      </c>
      <c r="P82" s="1" t="s">
        <v>56</v>
      </c>
      <c r="Q82" s="1" t="s">
        <v>67</v>
      </c>
      <c r="R82" s="1" t="s">
        <v>67</v>
      </c>
    </row>
    <row r="83" spans="2:18">
      <c r="B83" s="23" t="s">
        <v>147</v>
      </c>
      <c r="C83" s="10" t="str">
        <f>IFERROR(INDEX($H79:$R79,1,MATCH($D$17,$H$12:$R$12,0)),"TBD")</f>
        <v>TBD</v>
      </c>
      <c r="D83" s="38"/>
      <c r="E83" s="12" t="s">
        <v>99</v>
      </c>
      <c r="F83" s="11"/>
      <c r="H83" s="1" t="s">
        <v>67</v>
      </c>
      <c r="I83" s="1" t="s">
        <v>56</v>
      </c>
      <c r="J83" s="1" t="s">
        <v>56</v>
      </c>
      <c r="K83" s="1" t="s">
        <v>67</v>
      </c>
      <c r="L83" s="1" t="s">
        <v>56</v>
      </c>
      <c r="M83" s="1" t="s">
        <v>56</v>
      </c>
      <c r="N83" s="1" t="s">
        <v>67</v>
      </c>
      <c r="O83" s="1" t="s">
        <v>56</v>
      </c>
      <c r="P83" s="1" t="s">
        <v>56</v>
      </c>
      <c r="Q83" s="1" t="s">
        <v>67</v>
      </c>
      <c r="R83" s="1" t="s">
        <v>67</v>
      </c>
    </row>
    <row r="84" spans="2:18">
      <c r="B84" s="23" t="s">
        <v>148</v>
      </c>
      <c r="C84" s="10" t="str">
        <f t="shared" ref="C84:C110" si="5">IFERROR(INDEX($H81:$R81,1,MATCH($D$17,$H$12:$R$12,0)),"TBD")</f>
        <v>TBD</v>
      </c>
      <c r="D84" s="38"/>
      <c r="E84" s="12" t="s">
        <v>99</v>
      </c>
      <c r="F84" s="11"/>
      <c r="H84" s="1" t="s">
        <v>67</v>
      </c>
      <c r="I84" s="1" t="s">
        <v>56</v>
      </c>
      <c r="J84" s="1" t="s">
        <v>56</v>
      </c>
      <c r="K84" s="1" t="s">
        <v>67</v>
      </c>
      <c r="L84" s="1" t="s">
        <v>56</v>
      </c>
      <c r="M84" s="1" t="s">
        <v>56</v>
      </c>
      <c r="N84" s="1" t="s">
        <v>67</v>
      </c>
      <c r="O84" s="1" t="s">
        <v>56</v>
      </c>
      <c r="P84" s="1" t="s">
        <v>56</v>
      </c>
      <c r="Q84" s="1" t="s">
        <v>67</v>
      </c>
      <c r="R84" s="1" t="s">
        <v>67</v>
      </c>
    </row>
    <row r="85" spans="2:18">
      <c r="B85" s="23" t="s">
        <v>149</v>
      </c>
      <c r="C85" s="10" t="str">
        <f t="shared" si="5"/>
        <v>TBD</v>
      </c>
      <c r="D85" s="38"/>
      <c r="E85" s="12" t="s">
        <v>99</v>
      </c>
      <c r="F85" s="11"/>
      <c r="H85" s="1" t="s">
        <v>67</v>
      </c>
      <c r="I85" s="1" t="s">
        <v>67</v>
      </c>
      <c r="J85" s="1" t="s">
        <v>56</v>
      </c>
      <c r="K85" s="1" t="s">
        <v>67</v>
      </c>
      <c r="L85" s="1" t="s">
        <v>67</v>
      </c>
      <c r="M85" s="1" t="s">
        <v>67</v>
      </c>
      <c r="N85" s="1" t="s">
        <v>67</v>
      </c>
      <c r="O85" s="1" t="s">
        <v>67</v>
      </c>
      <c r="P85" s="1" t="s">
        <v>56</v>
      </c>
      <c r="Q85" s="1" t="s">
        <v>67</v>
      </c>
      <c r="R85" s="1" t="s">
        <v>67</v>
      </c>
    </row>
    <row r="86" spans="2:18">
      <c r="B86" s="24" t="s">
        <v>150</v>
      </c>
      <c r="C86" s="10" t="str">
        <f t="shared" si="5"/>
        <v>TBD</v>
      </c>
      <c r="D86" s="27"/>
      <c r="E86" s="12" t="s">
        <v>114</v>
      </c>
      <c r="F86" s="25"/>
      <c r="H86" s="1" t="s">
        <v>67</v>
      </c>
      <c r="I86" s="1" t="s">
        <v>67</v>
      </c>
      <c r="J86" s="1" t="s">
        <v>56</v>
      </c>
      <c r="K86" s="1" t="s">
        <v>67</v>
      </c>
      <c r="L86" s="1" t="s">
        <v>67</v>
      </c>
      <c r="M86" s="1" t="s">
        <v>67</v>
      </c>
      <c r="N86" s="1" t="s">
        <v>67</v>
      </c>
      <c r="O86" s="1" t="s">
        <v>67</v>
      </c>
      <c r="P86" s="1" t="s">
        <v>56</v>
      </c>
      <c r="Q86" s="1" t="s">
        <v>67</v>
      </c>
      <c r="R86" s="1" t="s">
        <v>67</v>
      </c>
    </row>
    <row r="87" spans="2:18">
      <c r="B87" s="24" t="s">
        <v>151</v>
      </c>
      <c r="C87" s="10" t="str">
        <f t="shared" si="5"/>
        <v>TBD</v>
      </c>
      <c r="D87" s="39"/>
      <c r="E87" s="12" t="s">
        <v>83</v>
      </c>
      <c r="F87" s="19"/>
      <c r="H87" s="1" t="s">
        <v>67</v>
      </c>
      <c r="I87" s="1" t="s">
        <v>67</v>
      </c>
      <c r="J87" s="1" t="s">
        <v>56</v>
      </c>
      <c r="K87" s="1" t="s">
        <v>67</v>
      </c>
      <c r="L87" s="1" t="s">
        <v>67</v>
      </c>
      <c r="M87" s="1" t="s">
        <v>67</v>
      </c>
      <c r="N87" s="1" t="s">
        <v>67</v>
      </c>
      <c r="O87" s="1" t="s">
        <v>67</v>
      </c>
      <c r="P87" s="1" t="s">
        <v>56</v>
      </c>
      <c r="Q87" s="1" t="s">
        <v>67</v>
      </c>
      <c r="R87" s="1" t="s">
        <v>67</v>
      </c>
    </row>
    <row r="88" spans="2:18">
      <c r="B88" s="24" t="s">
        <v>152</v>
      </c>
      <c r="C88" s="10" t="str">
        <f t="shared" si="5"/>
        <v>TBD</v>
      </c>
      <c r="D88" s="38"/>
      <c r="E88" s="12" t="s">
        <v>99</v>
      </c>
      <c r="F88" s="25"/>
      <c r="H88" s="1" t="s">
        <v>67</v>
      </c>
      <c r="I88" s="1" t="s">
        <v>67</v>
      </c>
      <c r="J88" s="1" t="s">
        <v>56</v>
      </c>
      <c r="K88" s="1" t="s">
        <v>67</v>
      </c>
      <c r="L88" s="1" t="s">
        <v>67</v>
      </c>
      <c r="M88" s="1" t="s">
        <v>67</v>
      </c>
      <c r="N88" s="1" t="s">
        <v>67</v>
      </c>
      <c r="O88" s="1" t="s">
        <v>67</v>
      </c>
      <c r="P88" s="1" t="s">
        <v>56</v>
      </c>
      <c r="Q88" s="1" t="s">
        <v>67</v>
      </c>
      <c r="R88" s="1" t="s">
        <v>67</v>
      </c>
    </row>
    <row r="89" spans="2:18">
      <c r="B89" s="24" t="s">
        <v>153</v>
      </c>
      <c r="C89" s="10" t="str">
        <f t="shared" si="5"/>
        <v>TBD</v>
      </c>
      <c r="D89" s="22"/>
      <c r="E89" s="12" t="s">
        <v>130</v>
      </c>
      <c r="F89" s="25"/>
      <c r="H89" s="1" t="s">
        <v>67</v>
      </c>
      <c r="I89" s="1" t="s">
        <v>67</v>
      </c>
      <c r="J89" s="1" t="s">
        <v>56</v>
      </c>
      <c r="K89" s="1" t="s">
        <v>67</v>
      </c>
      <c r="L89" s="1" t="s">
        <v>67</v>
      </c>
      <c r="M89" s="1" t="s">
        <v>67</v>
      </c>
      <c r="N89" s="1" t="s">
        <v>67</v>
      </c>
      <c r="O89" s="1" t="s">
        <v>67</v>
      </c>
      <c r="P89" s="1" t="s">
        <v>56</v>
      </c>
      <c r="Q89" s="1" t="s">
        <v>67</v>
      </c>
      <c r="R89" s="1" t="s">
        <v>67</v>
      </c>
    </row>
    <row r="90" spans="2:18">
      <c r="B90" s="24" t="s">
        <v>154</v>
      </c>
      <c r="C90" s="10" t="str">
        <f t="shared" si="5"/>
        <v>TBD</v>
      </c>
      <c r="D90" s="39"/>
      <c r="E90" s="12" t="s">
        <v>83</v>
      </c>
      <c r="F90" s="19"/>
      <c r="H90" s="1" t="s">
        <v>67</v>
      </c>
      <c r="I90" s="1" t="s">
        <v>67</v>
      </c>
      <c r="J90" s="1" t="s">
        <v>56</v>
      </c>
      <c r="K90" s="1" t="s">
        <v>67</v>
      </c>
      <c r="L90" s="1" t="s">
        <v>67</v>
      </c>
      <c r="M90" s="1" t="s">
        <v>67</v>
      </c>
      <c r="N90" s="1" t="s">
        <v>67</v>
      </c>
      <c r="O90" s="1" t="s">
        <v>67</v>
      </c>
      <c r="P90" s="1" t="s">
        <v>67</v>
      </c>
      <c r="Q90" s="1" t="s">
        <v>67</v>
      </c>
      <c r="R90" s="1" t="s">
        <v>67</v>
      </c>
    </row>
    <row r="91" spans="2:18">
      <c r="B91" s="24" t="s">
        <v>155</v>
      </c>
      <c r="C91" s="10" t="str">
        <f t="shared" si="5"/>
        <v>TBD</v>
      </c>
      <c r="D91" s="38"/>
      <c r="E91" s="12" t="s">
        <v>99</v>
      </c>
      <c r="F91" s="11"/>
      <c r="H91" s="1" t="s">
        <v>67</v>
      </c>
      <c r="I91" s="1" t="s">
        <v>67</v>
      </c>
      <c r="J91" s="1" t="s">
        <v>56</v>
      </c>
      <c r="K91" s="1" t="s">
        <v>67</v>
      </c>
      <c r="L91" s="1" t="s">
        <v>67</v>
      </c>
      <c r="M91" s="1" t="s">
        <v>67</v>
      </c>
      <c r="N91" s="1" t="s">
        <v>67</v>
      </c>
      <c r="O91" s="1" t="s">
        <v>67</v>
      </c>
      <c r="P91" s="1" t="s">
        <v>67</v>
      </c>
      <c r="Q91" s="1" t="s">
        <v>67</v>
      </c>
      <c r="R91" s="1" t="s">
        <v>67</v>
      </c>
    </row>
    <row r="92" spans="2:18">
      <c r="B92" s="24" t="s">
        <v>156</v>
      </c>
      <c r="C92" s="10" t="str">
        <f t="shared" si="5"/>
        <v>TBD</v>
      </c>
      <c r="D92" s="38"/>
      <c r="E92" s="12" t="s">
        <v>99</v>
      </c>
      <c r="F92" s="11"/>
      <c r="H92" s="1" t="s">
        <v>67</v>
      </c>
      <c r="I92" s="1" t="s">
        <v>67</v>
      </c>
      <c r="J92" s="1" t="s">
        <v>56</v>
      </c>
      <c r="K92" s="1" t="s">
        <v>67</v>
      </c>
      <c r="L92" s="1" t="s">
        <v>67</v>
      </c>
      <c r="M92" s="1" t="s">
        <v>67</v>
      </c>
      <c r="N92" s="1" t="s">
        <v>67</v>
      </c>
      <c r="O92" s="1" t="s">
        <v>67</v>
      </c>
      <c r="P92" s="1" t="s">
        <v>67</v>
      </c>
      <c r="Q92" s="1" t="s">
        <v>67</v>
      </c>
      <c r="R92" s="1" t="s">
        <v>67</v>
      </c>
    </row>
    <row r="93" spans="2:18" ht="30">
      <c r="B93" s="24" t="s">
        <v>157</v>
      </c>
      <c r="C93" s="10" t="str">
        <f t="shared" si="5"/>
        <v>TBD</v>
      </c>
      <c r="D93" s="11"/>
      <c r="E93" s="12" t="s">
        <v>99</v>
      </c>
      <c r="F93" s="11"/>
      <c r="H93" s="1" t="s">
        <v>67</v>
      </c>
      <c r="I93" s="1" t="s">
        <v>67</v>
      </c>
      <c r="J93" s="1" t="s">
        <v>56</v>
      </c>
      <c r="K93" s="1" t="s">
        <v>67</v>
      </c>
      <c r="L93" s="1" t="s">
        <v>67</v>
      </c>
      <c r="M93" s="1" t="s">
        <v>67</v>
      </c>
      <c r="N93" s="1" t="s">
        <v>67</v>
      </c>
      <c r="O93" s="1" t="s">
        <v>67</v>
      </c>
      <c r="P93" s="1" t="s">
        <v>67</v>
      </c>
      <c r="Q93" s="1" t="s">
        <v>67</v>
      </c>
      <c r="R93" s="1" t="s">
        <v>67</v>
      </c>
    </row>
    <row r="94" spans="2:18" ht="15" customHeight="1">
      <c r="B94" s="24" t="s">
        <v>158</v>
      </c>
      <c r="C94" s="10" t="str">
        <f t="shared" si="5"/>
        <v>TBD</v>
      </c>
      <c r="D94" s="38"/>
      <c r="E94" s="12" t="s">
        <v>99</v>
      </c>
      <c r="F94" s="11"/>
      <c r="H94" s="1" t="s">
        <v>67</v>
      </c>
      <c r="I94" s="1" t="s">
        <v>67</v>
      </c>
      <c r="J94" s="1" t="s">
        <v>56</v>
      </c>
      <c r="K94" s="1" t="s">
        <v>67</v>
      </c>
      <c r="L94" s="1" t="s">
        <v>67</v>
      </c>
      <c r="M94" s="1" t="s">
        <v>67</v>
      </c>
      <c r="N94" s="1" t="s">
        <v>67</v>
      </c>
      <c r="O94" s="1" t="s">
        <v>67</v>
      </c>
      <c r="P94" s="1" t="s">
        <v>67</v>
      </c>
      <c r="Q94" s="1" t="s">
        <v>67</v>
      </c>
      <c r="R94" s="1" t="s">
        <v>67</v>
      </c>
    </row>
    <row r="95" spans="2:18" ht="30">
      <c r="B95" s="24" t="s">
        <v>159</v>
      </c>
      <c r="C95" s="10" t="str">
        <f t="shared" si="5"/>
        <v>TBD</v>
      </c>
      <c r="D95" s="11"/>
      <c r="E95" s="12" t="s">
        <v>99</v>
      </c>
      <c r="F95" s="11"/>
      <c r="H95" s="1" t="s">
        <v>67</v>
      </c>
      <c r="I95" s="1" t="s">
        <v>67</v>
      </c>
      <c r="J95" s="1" t="s">
        <v>56</v>
      </c>
      <c r="K95" s="1" t="s">
        <v>67</v>
      </c>
      <c r="L95" s="1" t="s">
        <v>67</v>
      </c>
      <c r="M95" s="1" t="s">
        <v>67</v>
      </c>
      <c r="N95" s="1" t="s">
        <v>67</v>
      </c>
      <c r="O95" s="1" t="s">
        <v>67</v>
      </c>
      <c r="P95" s="1" t="s">
        <v>56</v>
      </c>
      <c r="Q95" s="1" t="s">
        <v>67</v>
      </c>
      <c r="R95" s="1" t="s">
        <v>67</v>
      </c>
    </row>
    <row r="96" spans="2:18">
      <c r="B96" s="24" t="s">
        <v>160</v>
      </c>
      <c r="C96" s="10" t="str">
        <f t="shared" si="5"/>
        <v>TBD</v>
      </c>
      <c r="D96" s="38"/>
      <c r="E96" s="12" t="s">
        <v>99</v>
      </c>
      <c r="F96" s="11"/>
      <c r="H96" s="1" t="s">
        <v>67</v>
      </c>
      <c r="I96" s="1" t="s">
        <v>67</v>
      </c>
      <c r="J96" s="1" t="s">
        <v>56</v>
      </c>
      <c r="K96" s="1" t="s">
        <v>67</v>
      </c>
      <c r="L96" s="1" t="s">
        <v>67</v>
      </c>
      <c r="M96" s="1" t="s">
        <v>67</v>
      </c>
      <c r="N96" s="1" t="s">
        <v>67</v>
      </c>
      <c r="O96" s="1" t="s">
        <v>67</v>
      </c>
      <c r="P96" s="1" t="s">
        <v>56</v>
      </c>
      <c r="Q96" s="1" t="s">
        <v>67</v>
      </c>
      <c r="R96" s="1" t="s">
        <v>67</v>
      </c>
    </row>
    <row r="97" spans="2:18" ht="15" customHeight="1">
      <c r="B97" s="24" t="s">
        <v>161</v>
      </c>
      <c r="C97" s="10" t="str">
        <f t="shared" si="5"/>
        <v>TBD</v>
      </c>
      <c r="D97" s="38"/>
      <c r="E97" s="12" t="s">
        <v>99</v>
      </c>
      <c r="F97" s="11"/>
      <c r="H97" s="1" t="s">
        <v>67</v>
      </c>
      <c r="I97" s="1" t="s">
        <v>67</v>
      </c>
      <c r="J97" s="1" t="s">
        <v>56</v>
      </c>
      <c r="K97" s="1" t="s">
        <v>67</v>
      </c>
      <c r="L97" s="1" t="s">
        <v>67</v>
      </c>
      <c r="M97" s="1" t="s">
        <v>67</v>
      </c>
      <c r="N97" s="1" t="s">
        <v>67</v>
      </c>
      <c r="O97" s="1" t="s">
        <v>67</v>
      </c>
      <c r="P97" s="1" t="s">
        <v>56</v>
      </c>
      <c r="Q97" s="1" t="s">
        <v>67</v>
      </c>
      <c r="R97" s="1" t="s">
        <v>67</v>
      </c>
    </row>
    <row r="98" spans="2:18">
      <c r="B98" s="24" t="s">
        <v>162</v>
      </c>
      <c r="C98" s="10" t="str">
        <f t="shared" si="5"/>
        <v>TBD</v>
      </c>
      <c r="D98" s="11"/>
      <c r="E98" s="12" t="s">
        <v>57</v>
      </c>
      <c r="F98" s="11"/>
      <c r="H98" s="1" t="s">
        <v>67</v>
      </c>
      <c r="I98" s="1" t="s">
        <v>67</v>
      </c>
      <c r="J98" s="1" t="s">
        <v>67</v>
      </c>
      <c r="K98" s="1" t="s">
        <v>56</v>
      </c>
      <c r="L98" s="1" t="s">
        <v>56</v>
      </c>
      <c r="M98" s="1" t="s">
        <v>67</v>
      </c>
      <c r="N98" s="1" t="s">
        <v>67</v>
      </c>
      <c r="O98" s="1" t="s">
        <v>67</v>
      </c>
      <c r="P98" s="1" t="s">
        <v>67</v>
      </c>
      <c r="Q98" s="1" t="s">
        <v>67</v>
      </c>
      <c r="R98" s="1" t="s">
        <v>67</v>
      </c>
    </row>
    <row r="99" spans="2:18" ht="30">
      <c r="B99" s="24" t="s">
        <v>163</v>
      </c>
      <c r="C99" s="10" t="str">
        <f t="shared" si="5"/>
        <v>TBD</v>
      </c>
      <c r="D99" s="27"/>
      <c r="E99" s="12" t="s">
        <v>114</v>
      </c>
      <c r="F99" s="25"/>
      <c r="H99" s="1" t="s">
        <v>67</v>
      </c>
      <c r="I99" s="1" t="s">
        <v>67</v>
      </c>
      <c r="J99" s="1" t="s">
        <v>67</v>
      </c>
      <c r="K99" s="1" t="s">
        <v>56</v>
      </c>
      <c r="L99" s="1" t="s">
        <v>56</v>
      </c>
      <c r="M99" s="1" t="s">
        <v>67</v>
      </c>
      <c r="N99" s="1" t="s">
        <v>67</v>
      </c>
      <c r="O99" s="1" t="s">
        <v>67</v>
      </c>
      <c r="P99" s="1" t="s">
        <v>67</v>
      </c>
      <c r="Q99" s="1" t="s">
        <v>67</v>
      </c>
      <c r="R99" s="1" t="s">
        <v>67</v>
      </c>
    </row>
    <row r="100" spans="2:18" ht="15" customHeight="1">
      <c r="B100" s="24" t="s">
        <v>164</v>
      </c>
      <c r="C100" s="10" t="str">
        <f t="shared" si="5"/>
        <v>TBD</v>
      </c>
      <c r="D100" s="39"/>
      <c r="E100" s="12" t="s">
        <v>83</v>
      </c>
      <c r="F100" s="19"/>
      <c r="H100" s="1" t="s">
        <v>67</v>
      </c>
      <c r="I100" s="1" t="s">
        <v>67</v>
      </c>
      <c r="J100" s="1" t="s">
        <v>67</v>
      </c>
      <c r="K100" s="1" t="s">
        <v>67</v>
      </c>
      <c r="L100" s="1" t="s">
        <v>67</v>
      </c>
      <c r="M100" s="1" t="s">
        <v>67</v>
      </c>
      <c r="N100" s="1" t="s">
        <v>56</v>
      </c>
      <c r="O100" s="1" t="s">
        <v>56</v>
      </c>
      <c r="P100" s="1" t="s">
        <v>67</v>
      </c>
      <c r="Q100" s="1" t="s">
        <v>67</v>
      </c>
      <c r="R100" s="1" t="s">
        <v>67</v>
      </c>
    </row>
    <row r="101" spans="2:18">
      <c r="B101" s="24" t="s">
        <v>165</v>
      </c>
      <c r="C101" s="10" t="str">
        <f t="shared" si="5"/>
        <v>TBD</v>
      </c>
      <c r="D101" s="26"/>
      <c r="E101" s="12" t="s">
        <v>57</v>
      </c>
      <c r="F101" s="26"/>
      <c r="H101" s="1" t="s">
        <v>67</v>
      </c>
      <c r="I101" s="1" t="s">
        <v>67</v>
      </c>
      <c r="J101" s="1" t="s">
        <v>67</v>
      </c>
      <c r="K101" s="1" t="s">
        <v>67</v>
      </c>
      <c r="L101" s="1" t="s">
        <v>67</v>
      </c>
      <c r="M101" s="1" t="s">
        <v>67</v>
      </c>
      <c r="N101" s="1" t="s">
        <v>56</v>
      </c>
      <c r="O101" s="1" t="s">
        <v>56</v>
      </c>
      <c r="P101" s="1" t="s">
        <v>67</v>
      </c>
      <c r="Q101" s="1" t="s">
        <v>67</v>
      </c>
      <c r="R101" s="1" t="s">
        <v>67</v>
      </c>
    </row>
    <row r="102" spans="2:18">
      <c r="B102" s="24" t="s">
        <v>166</v>
      </c>
      <c r="C102" s="10" t="str">
        <f t="shared" si="5"/>
        <v>TBD</v>
      </c>
      <c r="D102" s="11"/>
      <c r="E102" s="12" t="s">
        <v>57</v>
      </c>
      <c r="F102" s="11"/>
      <c r="H102" s="1" t="s">
        <v>67</v>
      </c>
      <c r="I102" s="1" t="s">
        <v>67</v>
      </c>
      <c r="J102" s="1" t="s">
        <v>67</v>
      </c>
      <c r="K102" s="1" t="s">
        <v>67</v>
      </c>
      <c r="L102" s="1" t="s">
        <v>67</v>
      </c>
      <c r="M102" s="1" t="s">
        <v>67</v>
      </c>
      <c r="N102" s="1" t="s">
        <v>56</v>
      </c>
      <c r="O102" s="1" t="s">
        <v>56</v>
      </c>
      <c r="P102" s="1" t="s">
        <v>67</v>
      </c>
      <c r="Q102" s="1" t="s">
        <v>67</v>
      </c>
      <c r="R102" s="1" t="s">
        <v>67</v>
      </c>
    </row>
    <row r="103" spans="2:18" ht="15" customHeight="1">
      <c r="B103" s="24" t="s">
        <v>167</v>
      </c>
      <c r="C103" s="10" t="str">
        <f t="shared" si="5"/>
        <v>TBD</v>
      </c>
      <c r="D103" s="11"/>
      <c r="E103" s="12" t="s">
        <v>57</v>
      </c>
      <c r="F103" s="11"/>
      <c r="H103" s="1" t="s">
        <v>67</v>
      </c>
      <c r="I103" s="1" t="s">
        <v>67</v>
      </c>
      <c r="J103" s="1" t="s">
        <v>67</v>
      </c>
      <c r="K103" s="1" t="s">
        <v>56</v>
      </c>
      <c r="L103" s="1" t="s">
        <v>56</v>
      </c>
      <c r="M103" s="1" t="s">
        <v>67</v>
      </c>
      <c r="N103" s="1" t="s">
        <v>56</v>
      </c>
      <c r="O103" s="1" t="s">
        <v>56</v>
      </c>
      <c r="P103" s="1" t="s">
        <v>56</v>
      </c>
      <c r="Q103" s="1" t="s">
        <v>67</v>
      </c>
      <c r="R103" s="1" t="s">
        <v>67</v>
      </c>
    </row>
    <row r="104" spans="2:18">
      <c r="B104" s="24" t="s">
        <v>168</v>
      </c>
      <c r="C104" s="10" t="str">
        <f t="shared" si="5"/>
        <v>TBD</v>
      </c>
      <c r="D104" s="11"/>
      <c r="E104" s="12" t="s">
        <v>99</v>
      </c>
      <c r="F104" s="11" t="s">
        <v>169</v>
      </c>
      <c r="H104" s="1" t="s">
        <v>67</v>
      </c>
      <c r="I104" s="1" t="s">
        <v>67</v>
      </c>
      <c r="J104" s="1" t="s">
        <v>67</v>
      </c>
      <c r="K104" s="1" t="s">
        <v>56</v>
      </c>
      <c r="L104" s="1" t="s">
        <v>56</v>
      </c>
      <c r="M104" s="1" t="s">
        <v>67</v>
      </c>
      <c r="N104" s="1" t="s">
        <v>56</v>
      </c>
      <c r="O104" s="1" t="s">
        <v>56</v>
      </c>
      <c r="P104" s="1" t="s">
        <v>56</v>
      </c>
      <c r="Q104" s="1" t="s">
        <v>67</v>
      </c>
      <c r="R104" s="1" t="s">
        <v>67</v>
      </c>
    </row>
    <row r="105" spans="2:18">
      <c r="B105" s="24" t="s">
        <v>170</v>
      </c>
      <c r="C105" s="10" t="str">
        <f t="shared" si="5"/>
        <v>TBD</v>
      </c>
      <c r="D105" s="11"/>
      <c r="E105" s="12" t="s">
        <v>135</v>
      </c>
      <c r="F105" s="11" t="s">
        <v>169</v>
      </c>
      <c r="H105" s="1" t="s">
        <v>67</v>
      </c>
      <c r="I105" s="1" t="s">
        <v>56</v>
      </c>
      <c r="J105" s="1" t="s">
        <v>67</v>
      </c>
      <c r="K105" s="1" t="s">
        <v>56</v>
      </c>
      <c r="L105" s="1" t="s">
        <v>56</v>
      </c>
      <c r="M105" s="1" t="s">
        <v>67</v>
      </c>
      <c r="N105" s="1" t="s">
        <v>56</v>
      </c>
      <c r="O105" s="1" t="s">
        <v>56</v>
      </c>
      <c r="P105" s="1" t="s">
        <v>67</v>
      </c>
      <c r="Q105" s="1" t="s">
        <v>67</v>
      </c>
      <c r="R105" s="1" t="s">
        <v>67</v>
      </c>
    </row>
    <row r="106" spans="2:18">
      <c r="B106" s="24" t="s">
        <v>171</v>
      </c>
      <c r="C106" s="10" t="str">
        <f t="shared" si="5"/>
        <v>TBD</v>
      </c>
      <c r="D106" s="11"/>
      <c r="E106" s="12" t="s">
        <v>61</v>
      </c>
      <c r="F106" s="11" t="s">
        <v>169</v>
      </c>
      <c r="H106" s="1" t="s">
        <v>67</v>
      </c>
      <c r="I106" s="1" t="s">
        <v>56</v>
      </c>
      <c r="J106" s="1" t="s">
        <v>67</v>
      </c>
      <c r="K106" s="1" t="s">
        <v>56</v>
      </c>
      <c r="L106" s="1" t="s">
        <v>56</v>
      </c>
      <c r="M106" s="1" t="s">
        <v>67</v>
      </c>
      <c r="N106" s="1" t="s">
        <v>56</v>
      </c>
      <c r="O106" s="1" t="s">
        <v>56</v>
      </c>
      <c r="P106" s="1" t="s">
        <v>67</v>
      </c>
      <c r="Q106" s="1" t="s">
        <v>67</v>
      </c>
      <c r="R106" s="1" t="s">
        <v>67</v>
      </c>
    </row>
    <row r="107" spans="2:18" ht="30">
      <c r="B107" s="24" t="s">
        <v>172</v>
      </c>
      <c r="C107" s="10" t="str">
        <f t="shared" si="5"/>
        <v>TBD</v>
      </c>
      <c r="D107" s="39"/>
      <c r="E107" s="12" t="s">
        <v>83</v>
      </c>
      <c r="F107" s="11" t="s">
        <v>169</v>
      </c>
      <c r="H107" s="1" t="s">
        <v>67</v>
      </c>
      <c r="I107" s="1" t="str">
        <f>IF($D$19="Existing","Yes","N/A")</f>
        <v>N/A</v>
      </c>
      <c r="J107" s="1" t="s">
        <v>67</v>
      </c>
      <c r="K107" s="1" t="str">
        <f>IF($D$19="Existing","Yes","N/A")</f>
        <v>N/A</v>
      </c>
      <c r="L107" s="1" t="str">
        <f>IF($D$19="Existing","Yes","N/A")</f>
        <v>N/A</v>
      </c>
      <c r="M107" s="1" t="s">
        <v>67</v>
      </c>
      <c r="N107" s="1" t="str">
        <f>IF($D$19="Existing","Yes","N/A")</f>
        <v>N/A</v>
      </c>
      <c r="O107" s="1" t="str">
        <f>IF($D$19="Existing","Yes","N/A")</f>
        <v>N/A</v>
      </c>
      <c r="P107" s="1" t="s">
        <v>67</v>
      </c>
      <c r="Q107" s="1" t="s">
        <v>67</v>
      </c>
      <c r="R107" s="1" t="s">
        <v>67</v>
      </c>
    </row>
    <row r="108" spans="2:18">
      <c r="B108" s="24" t="s">
        <v>173</v>
      </c>
      <c r="C108" s="10" t="str">
        <f t="shared" si="5"/>
        <v>TBD</v>
      </c>
      <c r="D108" s="11"/>
      <c r="E108" s="12" t="s">
        <v>61</v>
      </c>
      <c r="F108" s="11"/>
      <c r="H108" s="1" t="s">
        <v>174</v>
      </c>
      <c r="I108" s="1" t="s">
        <v>174</v>
      </c>
      <c r="J108" s="1" t="s">
        <v>174</v>
      </c>
      <c r="K108" s="1" t="s">
        <v>174</v>
      </c>
      <c r="L108" s="1" t="s">
        <v>174</v>
      </c>
      <c r="M108" s="1" t="s">
        <v>174</v>
      </c>
      <c r="N108" s="1" t="s">
        <v>174</v>
      </c>
      <c r="O108" s="1" t="s">
        <v>174</v>
      </c>
      <c r="P108" s="1" t="s">
        <v>174</v>
      </c>
      <c r="Q108" s="1" t="s">
        <v>174</v>
      </c>
      <c r="R108" s="1" t="s">
        <v>174</v>
      </c>
    </row>
    <row r="109" spans="2:18">
      <c r="B109" s="24" t="s">
        <v>175</v>
      </c>
      <c r="C109" s="10" t="str">
        <f t="shared" si="5"/>
        <v>TBD</v>
      </c>
      <c r="D109" s="11"/>
      <c r="E109" s="12" t="s">
        <v>57</v>
      </c>
      <c r="F109" s="11"/>
      <c r="H109" s="1" t="s">
        <v>174</v>
      </c>
      <c r="I109" s="1" t="s">
        <v>174</v>
      </c>
      <c r="J109" s="1" t="s">
        <v>174</v>
      </c>
      <c r="K109" s="1" t="s">
        <v>174</v>
      </c>
      <c r="L109" s="1" t="s">
        <v>174</v>
      </c>
      <c r="M109" s="1" t="s">
        <v>174</v>
      </c>
      <c r="N109" s="1" t="s">
        <v>174</v>
      </c>
      <c r="O109" s="1" t="s">
        <v>174</v>
      </c>
      <c r="P109" s="1" t="s">
        <v>174</v>
      </c>
      <c r="Q109" s="1" t="s">
        <v>174</v>
      </c>
      <c r="R109" s="1" t="s">
        <v>174</v>
      </c>
    </row>
    <row r="110" spans="2:18">
      <c r="B110" s="24" t="s">
        <v>176</v>
      </c>
      <c r="C110" s="10" t="str">
        <f t="shared" si="5"/>
        <v>TBD</v>
      </c>
      <c r="D110" s="11"/>
      <c r="E110" s="12" t="s">
        <v>61</v>
      </c>
      <c r="F110" s="11"/>
      <c r="H110" s="1" t="s">
        <v>174</v>
      </c>
      <c r="I110" s="1" t="s">
        <v>174</v>
      </c>
      <c r="J110" s="1" t="s">
        <v>174</v>
      </c>
      <c r="K110" s="1" t="s">
        <v>174</v>
      </c>
      <c r="L110" s="1" t="s">
        <v>174</v>
      </c>
      <c r="M110" s="1" t="s">
        <v>174</v>
      </c>
      <c r="N110" s="1" t="s">
        <v>174</v>
      </c>
      <c r="O110" s="1" t="s">
        <v>174</v>
      </c>
      <c r="P110" s="1" t="s">
        <v>174</v>
      </c>
      <c r="Q110" s="1" t="s">
        <v>174</v>
      </c>
      <c r="R110" s="1" t="s">
        <v>174</v>
      </c>
    </row>
    <row r="111" spans="2:18">
      <c r="B111" s="24" t="s">
        <v>177</v>
      </c>
      <c r="C111" s="10" t="str">
        <f>IF(OR($C$110="N/A",$D$110="No"),"N/A",IF(ISBLANK($D$110),"TBD","Yes"))</f>
        <v>TBD</v>
      </c>
      <c r="D111" s="17"/>
      <c r="E111" s="12" t="s">
        <v>69</v>
      </c>
      <c r="F111" s="17"/>
      <c r="H111" s="1" t="s">
        <v>67</v>
      </c>
      <c r="I111" s="1" t="s">
        <v>56</v>
      </c>
      <c r="J111" s="1" t="s">
        <v>67</v>
      </c>
      <c r="K111" s="1" t="s">
        <v>56</v>
      </c>
      <c r="L111" s="1" t="s">
        <v>56</v>
      </c>
      <c r="M111" s="1" t="s">
        <v>67</v>
      </c>
      <c r="N111" s="1" t="s">
        <v>56</v>
      </c>
      <c r="O111" s="1" t="s">
        <v>56</v>
      </c>
      <c r="P111" s="1" t="s">
        <v>67</v>
      </c>
      <c r="Q111" s="1" t="s">
        <v>67</v>
      </c>
      <c r="R111" s="1" t="s">
        <v>67</v>
      </c>
    </row>
    <row r="112" spans="2:18">
      <c r="B112" s="24" t="s">
        <v>178</v>
      </c>
      <c r="C112" s="10" t="str">
        <f>IF(OR($C$110="N/A",$D$110="No"),"N/A","Yes")</f>
        <v>Yes</v>
      </c>
      <c r="D112" s="11"/>
      <c r="E112" s="12" t="s">
        <v>61</v>
      </c>
      <c r="F112" s="11"/>
      <c r="H112" s="1" t="s">
        <v>67</v>
      </c>
      <c r="I112" s="1" t="s">
        <v>67</v>
      </c>
      <c r="J112" s="1" t="s">
        <v>67</v>
      </c>
      <c r="K112" s="1" t="s">
        <v>67</v>
      </c>
      <c r="L112" s="1" t="s">
        <v>56</v>
      </c>
      <c r="M112" s="1" t="s">
        <v>56</v>
      </c>
      <c r="N112" s="1" t="s">
        <v>67</v>
      </c>
      <c r="O112" s="1" t="s">
        <v>56</v>
      </c>
      <c r="P112" s="1" t="s">
        <v>67</v>
      </c>
      <c r="Q112" s="1" t="s">
        <v>67</v>
      </c>
      <c r="R112" s="1" t="s">
        <v>67</v>
      </c>
    </row>
    <row r="113" spans="2:18">
      <c r="B113" s="24" t="s">
        <v>179</v>
      </c>
      <c r="C113" s="10" t="str">
        <f>IF(OR($C$112="N/A",$D$112="No"),"N/A",IF(ISBLANK($D$112),"TBD","Yes"))</f>
        <v>TBD</v>
      </c>
      <c r="D113" s="17"/>
      <c r="E113" s="12" t="s">
        <v>69</v>
      </c>
      <c r="F113" s="17"/>
      <c r="H113" s="1" t="s">
        <v>67</v>
      </c>
      <c r="I113" s="1" t="s">
        <v>67</v>
      </c>
      <c r="J113" s="1" t="s">
        <v>67</v>
      </c>
      <c r="K113" s="1" t="s">
        <v>67</v>
      </c>
      <c r="L113" s="1" t="s">
        <v>56</v>
      </c>
      <c r="M113" s="1" t="s">
        <v>56</v>
      </c>
      <c r="N113" s="1" t="s">
        <v>67</v>
      </c>
      <c r="O113" s="1" t="s">
        <v>56</v>
      </c>
      <c r="P113" s="1" t="s">
        <v>67</v>
      </c>
      <c r="Q113" s="1" t="s">
        <v>67</v>
      </c>
      <c r="R113" s="1" t="s">
        <v>67</v>
      </c>
    </row>
    <row r="114" spans="2:18" ht="30">
      <c r="B114" s="24" t="s">
        <v>180</v>
      </c>
      <c r="C114" s="10" t="str">
        <f>IFERROR(INDEX($H111:$R111,1,MATCH($D$17,$H$12:$R$12,0)),"TBD")</f>
        <v>TBD</v>
      </c>
      <c r="D114" s="17"/>
      <c r="E114" s="12" t="s">
        <v>61</v>
      </c>
      <c r="F114" s="17"/>
      <c r="H114" s="1" t="s">
        <v>67</v>
      </c>
      <c r="I114" s="1" t="s">
        <v>67</v>
      </c>
      <c r="J114" s="1" t="s">
        <v>67</v>
      </c>
      <c r="K114" s="1" t="s">
        <v>67</v>
      </c>
      <c r="L114" s="1" t="s">
        <v>56</v>
      </c>
      <c r="M114" s="1" t="s">
        <v>56</v>
      </c>
      <c r="N114" s="1" t="s">
        <v>67</v>
      </c>
      <c r="O114" s="1" t="s">
        <v>56</v>
      </c>
      <c r="P114" s="1" t="s">
        <v>67</v>
      </c>
      <c r="Q114" s="1" t="s">
        <v>67</v>
      </c>
      <c r="R114" s="1" t="s">
        <v>67</v>
      </c>
    </row>
    <row r="115" spans="2:18" ht="30">
      <c r="B115" s="24" t="s">
        <v>181</v>
      </c>
      <c r="C115" s="10" t="str">
        <f>IFERROR(INDEX($H112:$R112,1,MATCH($D$17,$H$12:$R$12,0)),"TBD")</f>
        <v>TBD</v>
      </c>
      <c r="D115" s="17"/>
      <c r="E115" s="12" t="s">
        <v>61</v>
      </c>
      <c r="F115" s="17"/>
      <c r="H115" s="1" t="s">
        <v>67</v>
      </c>
      <c r="I115" s="1" t="s">
        <v>67</v>
      </c>
      <c r="J115" s="1" t="s">
        <v>67</v>
      </c>
      <c r="K115" s="1" t="s">
        <v>67</v>
      </c>
      <c r="L115" s="1" t="s">
        <v>56</v>
      </c>
      <c r="M115" s="1" t="s">
        <v>56</v>
      </c>
      <c r="N115" s="1" t="s">
        <v>67</v>
      </c>
      <c r="O115" s="1" t="s">
        <v>56</v>
      </c>
      <c r="P115" s="1" t="s">
        <v>67</v>
      </c>
      <c r="Q115" s="1" t="s">
        <v>67</v>
      </c>
      <c r="R115" s="1" t="s">
        <v>67</v>
      </c>
    </row>
    <row r="116" spans="2:18" ht="30">
      <c r="B116" s="24" t="s">
        <v>182</v>
      </c>
      <c r="C116" s="10" t="str">
        <f>IFERROR(INDEX($H113:$R113,1,MATCH($D$17,$H$12:$R$12,0)),"TBD")</f>
        <v>TBD</v>
      </c>
      <c r="D116" s="11"/>
      <c r="E116" s="12" t="s">
        <v>99</v>
      </c>
      <c r="F116" s="17"/>
      <c r="H116" s="1" t="s">
        <v>67</v>
      </c>
      <c r="I116" s="1" t="s">
        <v>67</v>
      </c>
      <c r="J116" s="1" t="s">
        <v>67</v>
      </c>
      <c r="K116" s="1" t="s">
        <v>67</v>
      </c>
      <c r="L116" s="1" t="s">
        <v>56</v>
      </c>
      <c r="M116" s="1" t="s">
        <v>56</v>
      </c>
      <c r="N116" s="1" t="s">
        <v>67</v>
      </c>
      <c r="O116" s="1" t="s">
        <v>56</v>
      </c>
      <c r="P116" s="1" t="s">
        <v>67</v>
      </c>
      <c r="Q116" s="1" t="s">
        <v>67</v>
      </c>
      <c r="R116" s="1" t="s">
        <v>67</v>
      </c>
    </row>
    <row r="117" spans="2:18">
      <c r="B117" s="24" t="s">
        <v>183</v>
      </c>
      <c r="C117" s="10"/>
      <c r="D117" s="11"/>
      <c r="E117" s="12" t="s">
        <v>99</v>
      </c>
      <c r="F117" s="17"/>
      <c r="H117" s="1"/>
      <c r="I117" s="1"/>
      <c r="J117" s="1"/>
      <c r="K117" s="1"/>
      <c r="L117" s="1"/>
      <c r="M117" s="1"/>
      <c r="N117" s="1"/>
      <c r="O117" s="1"/>
      <c r="P117" s="1"/>
      <c r="Q117" s="1"/>
      <c r="R117" s="1"/>
    </row>
    <row r="118" spans="2:18">
      <c r="B118" s="24" t="s">
        <v>184</v>
      </c>
      <c r="C118" s="10" t="str">
        <f>IFERROR(INDEX($H114:$R114,1,MATCH($D$17,$H$12:$R$12,0)),"TBD")</f>
        <v>TBD</v>
      </c>
      <c r="D118" s="11"/>
      <c r="E118" s="12" t="s">
        <v>99</v>
      </c>
      <c r="F118" s="17"/>
      <c r="H118" s="1" t="s">
        <v>67</v>
      </c>
      <c r="I118" s="1" t="s">
        <v>67</v>
      </c>
      <c r="J118" s="1" t="s">
        <v>67</v>
      </c>
      <c r="K118" s="1" t="s">
        <v>67</v>
      </c>
      <c r="L118" s="1" t="s">
        <v>56</v>
      </c>
      <c r="M118" s="1" t="s">
        <v>56</v>
      </c>
      <c r="N118" s="1" t="s">
        <v>67</v>
      </c>
      <c r="O118" s="1" t="s">
        <v>56</v>
      </c>
      <c r="P118" s="1" t="s">
        <v>67</v>
      </c>
      <c r="Q118" s="1" t="s">
        <v>67</v>
      </c>
      <c r="R118" s="1" t="s">
        <v>67</v>
      </c>
    </row>
    <row r="119" spans="2:18">
      <c r="B119" s="24" t="s">
        <v>185</v>
      </c>
      <c r="C119" s="10" t="str">
        <f>IFERROR(INDEX($H115:$R115,1,MATCH($D$17,$H$12:$R$12,0)),"TBD")</f>
        <v>TBD</v>
      </c>
      <c r="D119" s="11"/>
      <c r="E119" s="12" t="s">
        <v>99</v>
      </c>
      <c r="F119" s="17"/>
      <c r="H119" s="1" t="s">
        <v>67</v>
      </c>
      <c r="I119" s="1" t="s">
        <v>67</v>
      </c>
      <c r="J119" s="1" t="s">
        <v>67</v>
      </c>
      <c r="K119" s="1" t="s">
        <v>67</v>
      </c>
      <c r="L119" s="1" t="s">
        <v>56</v>
      </c>
      <c r="M119" s="1" t="s">
        <v>56</v>
      </c>
      <c r="N119" s="1" t="s">
        <v>67</v>
      </c>
      <c r="O119" s="1" t="s">
        <v>56</v>
      </c>
      <c r="P119" s="1" t="s">
        <v>67</v>
      </c>
      <c r="Q119" s="1" t="s">
        <v>67</v>
      </c>
      <c r="R119" s="1" t="s">
        <v>67</v>
      </c>
    </row>
    <row r="120" spans="2:18" ht="30">
      <c r="B120" s="24" t="s">
        <v>186</v>
      </c>
      <c r="C120" s="10" t="str">
        <f>IFERROR(INDEX($H116:$R116,1,MATCH($D$17,$H$12:$R$12,0)),"TBD")</f>
        <v>TBD</v>
      </c>
      <c r="D120" s="39"/>
      <c r="E120" s="12" t="s">
        <v>83</v>
      </c>
      <c r="F120" s="17"/>
    </row>
    <row r="121" spans="2:18">
      <c r="B121" s="24" t="s">
        <v>187</v>
      </c>
      <c r="C121" s="10" t="str">
        <f>IFERROR(INDEX($H118:$R118,1,MATCH($D$17,$H$12:$R$12,0)),"TBD")</f>
        <v>TBD</v>
      </c>
      <c r="D121" s="39"/>
      <c r="E121" s="12" t="s">
        <v>83</v>
      </c>
      <c r="F121" s="17"/>
    </row>
    <row r="122" spans="2:18">
      <c r="B122" s="24" t="s">
        <v>188</v>
      </c>
      <c r="C122" s="10" t="str">
        <f>IFERROR(INDEX($H119:$R119,1,MATCH($D$17,$H$12:$R$12,0)),"TBD")</f>
        <v>TBD</v>
      </c>
      <c r="D122" s="11"/>
      <c r="E122" s="12" t="s">
        <v>99</v>
      </c>
      <c r="F122" s="17"/>
    </row>
  </sheetData>
  <sheetProtection selectLockedCells="1"/>
  <protectedRanges>
    <protectedRange algorithmName="SHA-512" hashValue="6Qx6Wx8AX0JOVErhokq3ENUKLx6kYL/QUeiF24Gqy0TARWaNtndkgrXbEJX1jGjjfDKVsNA+vtK3oSUqyOrC4A==" saltValue="wZ6+dpixhQayYnRkFwsxag==" spinCount="100000" sqref="B84 E55:E56 E161 E163 E146:E151 E29:E30 E18 E58:E63 E65:E66 E68:E76 E89 E86 E98:E99 E101:E104 E111 E113 E38 E79:E80 E45:E53 E20:E26" name="Thermal PPAs"/>
    <protectedRange algorithmName="SHA-512" hashValue="6Qx6Wx8AX0JOVErhokq3ENUKLx6kYL/QUeiF24Gqy0TARWaNtndkgrXbEJX1jGjjfDKVsNA+vtK3oSUqyOrC4A==" saltValue="wZ6+dpixhQayYnRkFwsxag==" spinCount="100000" sqref="D167 F170" name="Thermal PPAs_1"/>
    <protectedRange algorithmName="SHA-512" hashValue="6Qx6Wx8AX0JOVErhokq3ENUKLx6kYL/QUeiF24Gqy0TARWaNtndkgrXbEJX1jGjjfDKVsNA+vtK3oSUqyOrC4A==" saltValue="wZ6+dpixhQayYnRkFwsxag==" spinCount="100000" sqref="E42 E44" name="Thermal PPAs_2"/>
    <protectedRange algorithmName="SHA-512" hashValue="6Qx6Wx8AX0JOVErhokq3ENUKLx6kYL/QUeiF24Gqy0TARWaNtndkgrXbEJX1jGjjfDKVsNA+vtK3oSUqyOrC4A==" saltValue="wZ6+dpixhQayYnRkFwsxag==" spinCount="100000" sqref="E88 E105 E116:E119 E122 E77:E78 E81:E85 E91:E97" name="Thermal PPAs_3"/>
    <protectedRange algorithmName="SHA-512" hashValue="6Qx6Wx8AX0JOVErhokq3ENUKLx6kYL/QUeiF24Gqy0TARWaNtndkgrXbEJX1jGjjfDKVsNA+vtK3oSUqyOrC4A==" saltValue="wZ6+dpixhQayYnRkFwsxag==" spinCount="100000" sqref="E142 E156 E123 E125 E140" name="Thermal PPAs_4"/>
  </protectedRanges>
  <mergeCells count="8">
    <mergeCell ref="B2:F2"/>
    <mergeCell ref="B4:F8"/>
    <mergeCell ref="B10:F10"/>
    <mergeCell ref="B11:B12"/>
    <mergeCell ref="D11:D12"/>
    <mergeCell ref="F11:F12"/>
    <mergeCell ref="E11:E12"/>
    <mergeCell ref="C11:C12"/>
  </mergeCells>
  <dataValidations count="25">
    <dataValidation type="decimal" allowBlank="1" showInputMessage="1" showErrorMessage="1" sqref="D77:D78 D81:D82" xr:uid="{F855CA0A-5928-413D-A5E9-DE1B0B515700}">
      <formula1>0</formula1>
      <formula2>100000</formula2>
    </dataValidation>
    <dataValidation type="list" allowBlank="1" showInputMessage="1" showErrorMessage="1" sqref="D40" xr:uid="{D4F16E90-D506-49F7-B801-9A827B1F5D5F}">
      <formula1>IF($D$17="Block Energy",Blocks,IF($D$17="Bundled Capacity and Energy Block",Blocks,No_Block))</formula1>
    </dataValidation>
    <dataValidation type="list" allowBlank="1" showInputMessage="1" showErrorMessage="1" sqref="D15 D60 D58 D47 D43 D33 D37 D41 D27" xr:uid="{3EEE09C2-3B67-41E5-B1EF-54055985FC47}">
      <formula1>INDIRECT(SUBSTITUTE($B15," ","_"))</formula1>
    </dataValidation>
    <dataValidation type="list" allowBlank="1" showInputMessage="1" showErrorMessage="1" sqref="D108 D110 D112 D114:D115 D46 D106 D76 D53 D59 D62:D63 D38 D79:D80 D22:D24 D66" xr:uid="{BF0FD3DB-E54B-4E80-BBDE-AAB8ABAA904F}">
      <formula1>"Yes,No"</formula1>
    </dataValidation>
    <dataValidation type="date" errorStyle="warning" operator="greaterThan" allowBlank="1" showInputMessage="1" showErrorMessage="1" errorTitle="Date Error" error="Please enter a date in the format MM/DD/YYYY" promptTitle="Date" prompt="Please enter a date in the format MM/DD/YYYY." sqref="D111 D113 D49:D51 D71 D20:D21" xr:uid="{F3056697-8989-49EA-916D-28BCB81D6DF1}">
      <formula1>1/1/1900</formula1>
    </dataValidation>
    <dataValidation type="decimal" allowBlank="1" showInputMessage="1" showErrorMessage="1" sqref="D120:D121 D31:D32 D57 D64 D67 D87 D90 D100 D54 D107" xr:uid="{CF923E6E-E815-4471-92ED-305A8AD69EAE}">
      <formula1>0</formula1>
      <formula2>1</formula2>
    </dataValidation>
    <dataValidation type="list" allowBlank="1" showInputMessage="1" showErrorMessage="1" sqref="D16" xr:uid="{81249B90-6229-49F8-B8C1-CB32E8E1973A}">
      <formula1>IF($D$15="Outright Asset Sale", Outright_Asset_Sale_2,INDIRECT(SUBSTITUTE($D15," ","_")))</formula1>
    </dataValidation>
    <dataValidation type="list" allowBlank="1" showInputMessage="1" showErrorMessage="1" sqref="D17" xr:uid="{81E98448-E593-4037-965A-F6C0ED16D667}">
      <formula1>IF($D$15="Outright Asset Sale",INDIRECT(SUBSTITUTE($D$15," ","_")&amp;"_2"),INDIRECT(SUBSTITUTE($D$16," ","_")))</formula1>
    </dataValidation>
    <dataValidation type="whole" allowBlank="1" showInputMessage="1" showErrorMessage="1" prompt="If this field is grayed out, production will be modeled, please do not enter a value." sqref="D45" xr:uid="{A134A0AE-697F-4AA1-8800-85AA52ED3476}">
      <formula1>0</formula1>
      <formula2>8760*$D$42</formula2>
    </dataValidation>
    <dataValidation type="list" allowBlank="1" showInputMessage="1" showErrorMessage="1" sqref="D19" xr:uid="{87ED4AF8-C1C5-4122-B99C-21C27A18A244}">
      <formula1>"Existing, Planned"</formula1>
    </dataValidation>
    <dataValidation type="decimal" allowBlank="1" showInputMessage="1" showErrorMessage="1" sqref="D36" xr:uid="{8D48AAB4-022E-4712-8401-A3C7891F0705}">
      <formula1>0.1</formula1>
      <formula2>10</formula2>
    </dataValidation>
    <dataValidation type="whole" allowBlank="1" showInputMessage="1" showErrorMessage="1" sqref="D42 D44" xr:uid="{150A59A2-A795-494A-BCF0-07165A03749B}">
      <formula1>0</formula1>
      <formula2>5000</formula2>
    </dataValidation>
    <dataValidation type="decimal" allowBlank="1" showInputMessage="1" showErrorMessage="1" sqref="D56 D86 D105" xr:uid="{0FB48182-A719-43F8-AF86-E440A068164B}">
      <formula1>0</formula1>
      <formula2>50</formula2>
    </dataValidation>
    <dataValidation type="list" allowBlank="1" showInputMessage="1" showErrorMessage="1" sqref="D39" xr:uid="{471A5155-6E5F-40E0-8E11-86A666F19871}">
      <formula1>INDIRECT(SUBSTITUTE($B37," ","_"))</formula1>
    </dataValidation>
    <dataValidation type="decimal" allowBlank="1" showInputMessage="1" showErrorMessage="1" sqref="D65" xr:uid="{FB1E3707-1C6F-4F29-8C5B-DAF4954BB250}">
      <formula1>0</formula1>
      <formula2>500</formula2>
    </dataValidation>
    <dataValidation type="decimal" allowBlank="1" showInputMessage="1" showErrorMessage="1" sqref="D72:D73" xr:uid="{A903C952-BB11-49AD-8B1F-33A1DED88884}">
      <formula1>0</formula1>
      <formula2>1000</formula2>
    </dataValidation>
    <dataValidation type="decimal" allowBlank="1" showInputMessage="1" showErrorMessage="1" sqref="D75" xr:uid="{91E0031D-AA80-483E-8DD6-E6724831C950}">
      <formula1>0</formula1>
      <formula2>4000</formula2>
    </dataValidation>
    <dataValidation type="decimal" allowBlank="1" showInputMessage="1" showErrorMessage="1" sqref="D74 D99" xr:uid="{D971B2F4-BF83-4DB2-8F5E-A025933531DB}">
      <formula1>0</formula1>
      <formula2>100</formula2>
    </dataValidation>
    <dataValidation type="whole" allowBlank="1" showInputMessage="1" showErrorMessage="1" sqref="D83" xr:uid="{728A02AD-A3B4-409B-ACED-A1FEE715D14B}">
      <formula1>0</formula1>
      <formula2>1000</formula2>
    </dataValidation>
    <dataValidation type="whole" allowBlank="1" showInputMessage="1" showErrorMessage="1" sqref="D84:D85 D93 D95" xr:uid="{F9706BB0-54DE-4E09-9407-FF71CF70E699}">
      <formula1>0</formula1>
      <formula2>168</formula2>
    </dataValidation>
    <dataValidation type="whole" allowBlank="1" showInputMessage="1" showErrorMessage="1" sqref="D88" xr:uid="{5D24B9C6-45BE-451B-AC03-8A0A93A12BFA}">
      <formula1>0</formula1>
      <formula2>20000</formula2>
    </dataValidation>
    <dataValidation type="whole" allowBlank="1" showInputMessage="1" showErrorMessage="1" sqref="D89 D94 D96" xr:uid="{2E9B0034-A281-464B-9AF6-7D07C8843D15}">
      <formula1>0</formula1>
      <formula2>100000</formula2>
    </dataValidation>
    <dataValidation type="whole" allowBlank="1" showInputMessage="1" showErrorMessage="1" sqref="D91" xr:uid="{0C5AA9DF-10EF-41C7-B6A7-DCE4B1B58AD8}">
      <formula1>1</formula1>
      <formula2>24</formula2>
    </dataValidation>
    <dataValidation type="whole" allowBlank="1" showInputMessage="1" showErrorMessage="1" sqref="D92" xr:uid="{7B35CB7B-2A74-4D04-B2A3-11FC503B404C}">
      <formula1>0</formula1>
      <formula2>8760</formula2>
    </dataValidation>
    <dataValidation type="whole" allowBlank="1" showInputMessage="1" showErrorMessage="1" sqref="D104" xr:uid="{9C118956-715F-4226-9579-12B3B632BC0A}">
      <formula1>0</formula1>
      <formula2>10000</formula2>
    </dataValidation>
  </dataValidations>
  <pageMargins left="0.7" right="0.7" top="0.75" bottom="0.75" header="0.3" footer="0.3"/>
  <pageSetup scale="57" orientation="portrait" r:id="rId1"/>
  <ignoredErrors>
    <ignoredError sqref="C8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473C1-0377-420B-98D5-C824288781BE}">
  <sheetPr codeName="Sheet3"/>
  <dimension ref="A1:K42"/>
  <sheetViews>
    <sheetView topLeftCell="B1" workbookViewId="0">
      <selection activeCell="E5" sqref="E5"/>
    </sheetView>
  </sheetViews>
  <sheetFormatPr defaultRowHeight="15"/>
  <cols>
    <col min="1" max="1" width="18.140625" bestFit="1" customWidth="1"/>
    <col min="2" max="3" width="35.5703125" bestFit="1" customWidth="1"/>
    <col min="4" max="4" width="18.5703125" bestFit="1" customWidth="1"/>
    <col min="5" max="5" width="32.28515625" bestFit="1" customWidth="1"/>
    <col min="6" max="6" width="37.42578125" bestFit="1" customWidth="1"/>
    <col min="7" max="7" width="32" bestFit="1" customWidth="1"/>
    <col min="8" max="8" width="27.5703125" bestFit="1" customWidth="1"/>
    <col min="9" max="9" width="29.85546875" bestFit="1" customWidth="1"/>
  </cols>
  <sheetData>
    <row r="1" spans="1:11">
      <c r="B1" s="2"/>
      <c r="C1" s="2"/>
      <c r="D1" s="2"/>
      <c r="E1" s="2" t="s">
        <v>189</v>
      </c>
      <c r="K1" t="s">
        <v>190</v>
      </c>
    </row>
    <row r="2" spans="1:11">
      <c r="A2" s="4" t="s">
        <v>60</v>
      </c>
      <c r="B2" s="4" t="str">
        <f>A3</f>
        <v>Outright Asset Sale</v>
      </c>
      <c r="C2" s="4" t="str">
        <f>A4</f>
        <v>Contract</v>
      </c>
      <c r="D2" s="4" t="str">
        <f>A5</f>
        <v>Other</v>
      </c>
      <c r="E2" s="4" t="str">
        <f>C3</f>
        <v>Capacity and Energy PPA</v>
      </c>
      <c r="F2" s="4" t="str">
        <f>C4</f>
        <v>Capacity and Energy Tolling Agreement</v>
      </c>
      <c r="G2" s="4" t="str">
        <f>C5</f>
        <v>Capacity Only PPA</v>
      </c>
      <c r="H2" s="4" t="str">
        <f>C6</f>
        <v>Energy Only PPA</v>
      </c>
      <c r="I2" s="4" t="str">
        <f>C7</f>
        <v>Energy Only Tolling Agreement</v>
      </c>
      <c r="K2" t="s">
        <v>54</v>
      </c>
    </row>
    <row r="3" spans="1:11">
      <c r="A3" t="s">
        <v>191</v>
      </c>
      <c r="B3" t="s">
        <v>192</v>
      </c>
      <c r="C3" t="s">
        <v>193</v>
      </c>
      <c r="D3" t="s">
        <v>52</v>
      </c>
      <c r="E3" t="s">
        <v>44</v>
      </c>
      <c r="F3" t="s">
        <v>48</v>
      </c>
      <c r="G3" t="s">
        <v>53</v>
      </c>
      <c r="H3" t="s">
        <v>54</v>
      </c>
      <c r="I3" t="s">
        <v>47</v>
      </c>
      <c r="K3" t="s">
        <v>44</v>
      </c>
    </row>
    <row r="4" spans="1:11">
      <c r="A4" t="s">
        <v>194</v>
      </c>
      <c r="B4" t="s">
        <v>195</v>
      </c>
      <c r="C4" t="s">
        <v>196</v>
      </c>
      <c r="E4" t="s">
        <v>45</v>
      </c>
      <c r="F4" t="s">
        <v>49</v>
      </c>
      <c r="G4" t="s">
        <v>47</v>
      </c>
      <c r="H4" t="s">
        <v>47</v>
      </c>
      <c r="I4" t="s">
        <v>46</v>
      </c>
      <c r="K4" t="s">
        <v>197</v>
      </c>
    </row>
    <row r="5" spans="1:11">
      <c r="A5" t="s">
        <v>52</v>
      </c>
      <c r="B5" t="s">
        <v>198</v>
      </c>
      <c r="C5" t="s">
        <v>199</v>
      </c>
      <c r="E5" t="s">
        <v>46</v>
      </c>
      <c r="F5" t="s">
        <v>46</v>
      </c>
      <c r="G5" t="s">
        <v>48</v>
      </c>
      <c r="H5" t="s">
        <v>48</v>
      </c>
      <c r="I5" t="s">
        <v>50</v>
      </c>
      <c r="K5" t="s">
        <v>200</v>
      </c>
    </row>
    <row r="6" spans="1:11">
      <c r="B6" t="s">
        <v>52</v>
      </c>
      <c r="C6" t="s">
        <v>201</v>
      </c>
      <c r="E6" t="s">
        <v>47</v>
      </c>
      <c r="F6" t="s">
        <v>51</v>
      </c>
      <c r="G6" t="s">
        <v>49</v>
      </c>
      <c r="H6" t="s">
        <v>49</v>
      </c>
      <c r="I6" t="s">
        <v>52</v>
      </c>
      <c r="K6" t="s">
        <v>47</v>
      </c>
    </row>
    <row r="7" spans="1:11">
      <c r="C7" t="s">
        <v>202</v>
      </c>
      <c r="E7" t="s">
        <v>48</v>
      </c>
      <c r="F7" t="s">
        <v>52</v>
      </c>
      <c r="G7" t="s">
        <v>46</v>
      </c>
      <c r="H7" t="s">
        <v>46</v>
      </c>
      <c r="K7" t="s">
        <v>48</v>
      </c>
    </row>
    <row r="8" spans="1:11">
      <c r="C8" t="s">
        <v>52</v>
      </c>
      <c r="E8" t="s">
        <v>49</v>
      </c>
      <c r="G8" t="s">
        <v>50</v>
      </c>
      <c r="H8" t="s">
        <v>50</v>
      </c>
      <c r="K8" t="s">
        <v>49</v>
      </c>
    </row>
    <row r="9" spans="1:11">
      <c r="E9" t="s">
        <v>50</v>
      </c>
      <c r="G9" t="s">
        <v>51</v>
      </c>
      <c r="H9" t="s">
        <v>51</v>
      </c>
      <c r="K9" t="s">
        <v>46</v>
      </c>
    </row>
    <row r="10" spans="1:11">
      <c r="E10" t="s">
        <v>51</v>
      </c>
      <c r="G10" t="s">
        <v>52</v>
      </c>
      <c r="H10" t="s">
        <v>52</v>
      </c>
      <c r="K10" t="s">
        <v>50</v>
      </c>
    </row>
    <row r="11" spans="1:11">
      <c r="E11" t="s">
        <v>52</v>
      </c>
      <c r="K11" t="s">
        <v>51</v>
      </c>
    </row>
    <row r="12" spans="1:11">
      <c r="K12" t="s">
        <v>52</v>
      </c>
    </row>
    <row r="13" spans="1:11">
      <c r="E13" s="4" t="s">
        <v>203</v>
      </c>
      <c r="F13" s="4"/>
      <c r="G13" s="4"/>
    </row>
    <row r="14" spans="1:11">
      <c r="A14" s="4" t="s">
        <v>67</v>
      </c>
      <c r="B14" s="4" t="s">
        <v>85</v>
      </c>
      <c r="E14" t="s">
        <v>204</v>
      </c>
    </row>
    <row r="15" spans="1:11">
      <c r="A15" t="s">
        <v>67</v>
      </c>
      <c r="B15" t="s">
        <v>205</v>
      </c>
      <c r="E15" t="s">
        <v>46</v>
      </c>
    </row>
    <row r="16" spans="1:11">
      <c r="A16" t="s">
        <v>67</v>
      </c>
      <c r="B16" t="s">
        <v>206</v>
      </c>
      <c r="E16" t="s">
        <v>47</v>
      </c>
    </row>
    <row r="17" spans="1:10">
      <c r="B17" t="s">
        <v>207</v>
      </c>
      <c r="E17" t="s">
        <v>48</v>
      </c>
    </row>
    <row r="18" spans="1:10">
      <c r="B18" t="s">
        <v>208</v>
      </c>
      <c r="E18" t="s">
        <v>49</v>
      </c>
      <c r="J18" s="4"/>
    </row>
    <row r="19" spans="1:10">
      <c r="B19" t="s">
        <v>204</v>
      </c>
      <c r="E19" t="s">
        <v>50</v>
      </c>
    </row>
    <row r="20" spans="1:10">
      <c r="B20" t="s">
        <v>209</v>
      </c>
      <c r="E20" t="s">
        <v>51</v>
      </c>
    </row>
    <row r="21" spans="1:10">
      <c r="B21" t="s">
        <v>210</v>
      </c>
      <c r="E21" t="s">
        <v>52</v>
      </c>
    </row>
    <row r="22" spans="1:10">
      <c r="B22" t="s">
        <v>52</v>
      </c>
    </row>
    <row r="24" spans="1:10">
      <c r="A24" s="4" t="s">
        <v>54</v>
      </c>
      <c r="B24" s="4" t="s">
        <v>44</v>
      </c>
      <c r="C24" s="4" t="s">
        <v>53</v>
      </c>
      <c r="D24" s="4" t="s">
        <v>211</v>
      </c>
      <c r="E24" s="4" t="s">
        <v>47</v>
      </c>
      <c r="F24" s="4" t="s">
        <v>48</v>
      </c>
      <c r="G24" s="4" t="s">
        <v>212</v>
      </c>
      <c r="H24" s="4" t="s">
        <v>46</v>
      </c>
      <c r="I24" s="4" t="s">
        <v>50</v>
      </c>
      <c r="J24" s="4" t="s">
        <v>51</v>
      </c>
    </row>
    <row r="25" spans="1:10">
      <c r="A25" t="s">
        <v>213</v>
      </c>
      <c r="B25" t="s">
        <v>44</v>
      </c>
      <c r="C25" t="s">
        <v>213</v>
      </c>
      <c r="D25" t="s">
        <v>211</v>
      </c>
      <c r="E25" t="s">
        <v>214</v>
      </c>
      <c r="F25" t="str">
        <f>"Storage and "&amp;E25</f>
        <v>Storage and Fixed Tilt</v>
      </c>
      <c r="G25" t="s">
        <v>215</v>
      </c>
      <c r="H25" t="s">
        <v>216</v>
      </c>
      <c r="I25" t="s">
        <v>217</v>
      </c>
      <c r="J25" t="str">
        <f>"Storage and "&amp;I25</f>
        <v>Storage and Wind Turbines</v>
      </c>
    </row>
    <row r="26" spans="1:10">
      <c r="E26" t="s">
        <v>218</v>
      </c>
      <c r="F26" t="str">
        <f t="shared" ref="F26:F29" si="0">"Storage and "&amp;E26</f>
        <v>Storage and Single Axis Tracking</v>
      </c>
      <c r="G26" t="s">
        <v>127</v>
      </c>
      <c r="H26" t="s">
        <v>206</v>
      </c>
      <c r="I26" t="s">
        <v>52</v>
      </c>
      <c r="J26" t="s">
        <v>52</v>
      </c>
    </row>
    <row r="27" spans="1:10">
      <c r="E27" t="s">
        <v>219</v>
      </c>
      <c r="F27" t="str">
        <f t="shared" si="0"/>
        <v>Storage and Dual Axis Tracking</v>
      </c>
      <c r="G27" t="s">
        <v>52</v>
      </c>
      <c r="H27" t="s">
        <v>220</v>
      </c>
    </row>
    <row r="28" spans="1:10">
      <c r="E28" t="s">
        <v>127</v>
      </c>
      <c r="F28" t="str">
        <f t="shared" si="0"/>
        <v>Storage and TBD</v>
      </c>
      <c r="H28" t="s">
        <v>221</v>
      </c>
    </row>
    <row r="29" spans="1:10">
      <c r="E29" t="s">
        <v>52</v>
      </c>
      <c r="F29" t="str">
        <f t="shared" si="0"/>
        <v>Storage and Other</v>
      </c>
      <c r="H29" t="s">
        <v>222</v>
      </c>
    </row>
    <row r="30" spans="1:10">
      <c r="H30" t="s">
        <v>223</v>
      </c>
    </row>
    <row r="31" spans="1:10">
      <c r="H31" t="s">
        <v>52</v>
      </c>
    </row>
    <row r="33" spans="1:9">
      <c r="A33" s="4" t="s">
        <v>92</v>
      </c>
      <c r="B33" s="4" t="s">
        <v>224</v>
      </c>
      <c r="C33" s="4" t="s">
        <v>225</v>
      </c>
      <c r="D33" s="4" t="s">
        <v>78</v>
      </c>
      <c r="E33" s="4" t="s">
        <v>97</v>
      </c>
      <c r="F33" s="4" t="s">
        <v>100</v>
      </c>
      <c r="G33" s="8" t="s">
        <v>104</v>
      </c>
      <c r="H33" s="7" t="s">
        <v>117</v>
      </c>
      <c r="I33" s="4" t="s">
        <v>119</v>
      </c>
    </row>
    <row r="34" spans="1:9">
      <c r="A34" t="s">
        <v>216</v>
      </c>
      <c r="B34" t="s">
        <v>226</v>
      </c>
      <c r="C34" t="s">
        <v>227</v>
      </c>
      <c r="D34" t="s">
        <v>228</v>
      </c>
      <c r="E34" t="s">
        <v>229</v>
      </c>
      <c r="F34" t="s">
        <v>230</v>
      </c>
      <c r="G34" s="3" t="s">
        <v>231</v>
      </c>
      <c r="H34" t="s">
        <v>232</v>
      </c>
      <c r="I34" t="s">
        <v>232</v>
      </c>
    </row>
    <row r="35" spans="1:9">
      <c r="A35" t="s">
        <v>233</v>
      </c>
      <c r="B35" t="s">
        <v>234</v>
      </c>
      <c r="C35" t="s">
        <v>235</v>
      </c>
      <c r="D35" t="s">
        <v>236</v>
      </c>
      <c r="E35" t="s">
        <v>237</v>
      </c>
      <c r="F35" t="s">
        <v>238</v>
      </c>
      <c r="G35" s="3">
        <v>500</v>
      </c>
      <c r="H35" t="s">
        <v>239</v>
      </c>
      <c r="I35" t="s">
        <v>239</v>
      </c>
    </row>
    <row r="36" spans="1:9">
      <c r="A36" t="s">
        <v>240</v>
      </c>
      <c r="B36" t="s">
        <v>241</v>
      </c>
      <c r="C36" t="s">
        <v>52</v>
      </c>
      <c r="D36" t="s">
        <v>242</v>
      </c>
      <c r="E36" t="s">
        <v>243</v>
      </c>
      <c r="G36" s="3">
        <v>345</v>
      </c>
      <c r="H36" t="s">
        <v>52</v>
      </c>
      <c r="I36" t="s">
        <v>52</v>
      </c>
    </row>
    <row r="37" spans="1:9">
      <c r="A37" t="s">
        <v>244</v>
      </c>
      <c r="B37" t="s">
        <v>245</v>
      </c>
      <c r="D37" t="s">
        <v>246</v>
      </c>
      <c r="E37" t="s">
        <v>247</v>
      </c>
      <c r="G37" s="3">
        <v>230</v>
      </c>
    </row>
    <row r="38" spans="1:9">
      <c r="A38" t="s">
        <v>248</v>
      </c>
      <c r="B38" t="s">
        <v>249</v>
      </c>
      <c r="D38" t="s">
        <v>250</v>
      </c>
      <c r="G38" s="3">
        <v>161</v>
      </c>
    </row>
    <row r="39" spans="1:9">
      <c r="A39" t="s">
        <v>251</v>
      </c>
      <c r="D39" t="s">
        <v>252</v>
      </c>
      <c r="G39" s="3">
        <v>138</v>
      </c>
    </row>
    <row r="40" spans="1:9">
      <c r="D40" t="s">
        <v>253</v>
      </c>
      <c r="G40" s="3">
        <v>115</v>
      </c>
    </row>
    <row r="41" spans="1:9">
      <c r="D41" t="s">
        <v>254</v>
      </c>
      <c r="G41" s="3">
        <v>69</v>
      </c>
    </row>
    <row r="42" spans="1:9">
      <c r="D42" t="s">
        <v>255</v>
      </c>
      <c r="G42" s="3" t="s">
        <v>52</v>
      </c>
    </row>
  </sheetData>
  <sortState xmlns:xlrd2="http://schemas.microsoft.com/office/spreadsheetml/2017/richdata2" ref="B3:B16">
    <sortCondition ref="B3:B16"/>
  </sortState>
  <conditionalFormatting sqref="G33:H33">
    <cfRule type="expression" dxfId="0" priority="1">
      <formula>$C33="N/A"</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tes xmlns="f6fbe0dd-1114-4dd0-b399-ebfd83811de5" xsi:nil="true"/>
    <lcf76f155ced4ddcb4097134ff3c332f xmlns="f6fbe0dd-1114-4dd0-b399-ebfd83811de5">
      <Terms xmlns="http://schemas.microsoft.com/office/infopath/2007/PartnerControls"/>
    </lcf76f155ced4ddcb4097134ff3c332f>
    <TaxCatchAll xmlns="3868882e-ac93-4568-b676-23b16ad472b2"/>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65EDD60BAD950449B1531A24AB485F9" ma:contentTypeVersion="12" ma:contentTypeDescription="Create a new document." ma:contentTypeScope="" ma:versionID="f8df625550a69a3999e682f99d693b73">
  <xsd:schema xmlns:xsd="http://www.w3.org/2001/XMLSchema" xmlns:xs="http://www.w3.org/2001/XMLSchema" xmlns:p="http://schemas.microsoft.com/office/2006/metadata/properties" xmlns:ns2="f6fbe0dd-1114-4dd0-b399-ebfd83811de5" xmlns:ns3="3868882e-ac93-4568-b676-23b16ad472b2" targetNamespace="http://schemas.microsoft.com/office/2006/metadata/properties" ma:root="true" ma:fieldsID="8bb9270a3903730401caa6925aa6acf9" ns2:_="" ns3:_="">
    <xsd:import namespace="f6fbe0dd-1114-4dd0-b399-ebfd83811de5"/>
    <xsd:import namespace="3868882e-ac93-4568-b676-23b16ad472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fbe0dd-1114-4dd0-b399-ebfd83811d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9b43192-474d-4b81-acbe-fa15836f10f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Notes" ma:index="19" nillable="true" ma:displayName="Notes" ma:description="Notes on Fil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68882e-ac93-4568-b676-23b16ad472b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620618d-a0f9-41d1-8ef9-888fabe28553}" ma:internalName="TaxCatchAll" ma:showField="CatchAllData" ma:web="3868882e-ac93-4568-b676-23b16ad472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601331-A07E-4258-AE32-6B80338E77A1}">
  <ds:schemaRefs>
    <ds:schemaRef ds:uri="http://schemas.microsoft.com/sharepoint/v3/contenttype/forms"/>
  </ds:schemaRefs>
</ds:datastoreItem>
</file>

<file path=customXml/itemProps2.xml><?xml version="1.0" encoding="utf-8"?>
<ds:datastoreItem xmlns:ds="http://schemas.openxmlformats.org/officeDocument/2006/customXml" ds:itemID="{880DFE0F-D76D-43B0-B7EE-446938E7DC00}">
  <ds:schemaRefs>
    <ds:schemaRef ds:uri="http://schemas.microsoft.com/office/2006/metadata/properties"/>
    <ds:schemaRef ds:uri="http://schemas.microsoft.com/office/infopath/2007/PartnerControls"/>
    <ds:schemaRef ds:uri="f6fbe0dd-1114-4dd0-b399-ebfd83811de5"/>
    <ds:schemaRef ds:uri="3868882e-ac93-4568-b676-23b16ad472b2"/>
  </ds:schemaRefs>
</ds:datastoreItem>
</file>

<file path=customXml/itemProps3.xml><?xml version="1.0" encoding="utf-8"?>
<ds:datastoreItem xmlns:ds="http://schemas.openxmlformats.org/officeDocument/2006/customXml" ds:itemID="{5C7AFE51-EEF0-449B-B88C-49DE536F42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fbe0dd-1114-4dd0-b399-ebfd83811de5"/>
    <ds:schemaRef ds:uri="3868882e-ac93-4568-b676-23b16ad472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34</vt:i4>
      </vt:variant>
    </vt:vector>
  </HeadingPairs>
  <TitlesOfParts>
    <vt:vector size="37" baseType="lpstr">
      <vt:lpstr>Respondent Instructions</vt:lpstr>
      <vt:lpstr>RFP Appendix A</vt:lpstr>
      <vt:lpstr>Appendix Controls</vt:lpstr>
      <vt:lpstr>Basis_for_minimum_capacity_guarantee</vt:lpstr>
      <vt:lpstr>Basis_of_Capacity_Charge</vt:lpstr>
      <vt:lpstr>Block_Energy</vt:lpstr>
      <vt:lpstr>Blocks</vt:lpstr>
      <vt:lpstr>Bundled_Capacity_and_Energy_Block</vt:lpstr>
      <vt:lpstr>Capacity_Accreditation_Type</vt:lpstr>
      <vt:lpstr>Capacity_and_Energy_PPA</vt:lpstr>
      <vt:lpstr>Capacity_and_Energy_Tolling_Agreement</vt:lpstr>
      <vt:lpstr>Capacity_Only_PPA</vt:lpstr>
      <vt:lpstr>Contract</vt:lpstr>
      <vt:lpstr>Energy_Only_PPA</vt:lpstr>
      <vt:lpstr>Energy_Only_Tolling_Agreement</vt:lpstr>
      <vt:lpstr>Firm_Capacity_Block</vt:lpstr>
      <vt:lpstr>Fuel_Type</vt:lpstr>
      <vt:lpstr>HydroElectric</vt:lpstr>
      <vt:lpstr>Market</vt:lpstr>
      <vt:lpstr>N_A</vt:lpstr>
      <vt:lpstr>No_Block</vt:lpstr>
      <vt:lpstr>Offer_Classification</vt:lpstr>
      <vt:lpstr>Other</vt:lpstr>
      <vt:lpstr>Outright_Asset_Sale_2</vt:lpstr>
      <vt:lpstr>'Respondent Instructions'!Print_Area</vt:lpstr>
      <vt:lpstr>'RFP Appendix A'!Print_Area</vt:lpstr>
      <vt:lpstr>'Respondent Instructions'!Print_Titles</vt:lpstr>
      <vt:lpstr>Resource_Technology</vt:lpstr>
      <vt:lpstr>Sale_of_Existing_Resource</vt:lpstr>
      <vt:lpstr>Settlement</vt:lpstr>
      <vt:lpstr>Solar___Storage_Resource</vt:lpstr>
      <vt:lpstr>Solar_Resource</vt:lpstr>
      <vt:lpstr>Standalone_Storage__Resource</vt:lpstr>
      <vt:lpstr>Thermal_Resource</vt:lpstr>
      <vt:lpstr>Transmission_Interconnection_kV</vt:lpstr>
      <vt:lpstr>Wind___Storage_Resource</vt:lpstr>
      <vt:lpstr>Wind_Resource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Sean Conley</dc:creator>
  <cp:keywords/>
  <dc:description/>
  <cp:lastModifiedBy>Corporate Affairs</cp:lastModifiedBy>
  <cp:revision/>
  <dcterms:created xsi:type="dcterms:W3CDTF">2025-06-04T18:03:11Z</dcterms:created>
  <dcterms:modified xsi:type="dcterms:W3CDTF">2026-07-16T14:54:33Z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0x010100465EDD60BAD950449B1531A24AB485F9</vt:lpwstr>
  </property>
  <property fmtid="{D5CDD505-2E9C-101B-9397-08002B2CF9AE}" pid="3" name="MediaServiceImageTags">
    <vt:lpwstr/>
  </property>
</Properties>
</file>