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7"/>
  <workbookPr/>
  <mc:AlternateContent xmlns:mc="http://schemas.openxmlformats.org/markup-compatibility/2006">
    <mc:Choice Requires="x15">
      <x15ac:absPath xmlns:x15ac="http://schemas.microsoft.com/office/spreadsheetml/2010/11/ac" url="https://acespower.sharepoint.com/sites/IREAIRPTeam/Shared Documents/General/Appendices/"/>
    </mc:Choice>
  </mc:AlternateContent>
  <xr:revisionPtr revIDLastSave="0" documentId="11_7868E41A79EA3869283916D010A84BA6199B6439" xr6:coauthVersionLast="45" xr6:coauthVersionMax="45" xr10:uidLastSave="{00000000-0000-0000-0000-000000000000}"/>
  <bookViews>
    <workbookView xWindow="0" yWindow="0" windowWidth="20490" windowHeight="7020" xr2:uid="{00000000-000D-0000-FFFF-FFFF00000000}"/>
  </bookViews>
  <sheets>
    <sheet name="Sheet1" sheetId="1" r:id="rId1"/>
  </sheets>
  <definedNames>
    <definedName name="_xlnm.Print_Area" localSheetId="0">Sheet1!$A$1:$W$63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1" i="1" l="1"/>
  <c r="N61" i="1"/>
  <c r="M61" i="1"/>
  <c r="L61" i="1"/>
  <c r="K61" i="1"/>
  <c r="J61" i="1"/>
  <c r="I61" i="1"/>
  <c r="H61" i="1"/>
  <c r="G61" i="1"/>
  <c r="F61" i="1"/>
  <c r="E61" i="1"/>
  <c r="D61" i="1"/>
  <c r="O46" i="1"/>
  <c r="N46" i="1"/>
  <c r="M46" i="1"/>
  <c r="L46" i="1"/>
  <c r="K46" i="1"/>
  <c r="J46" i="1"/>
  <c r="I46" i="1"/>
  <c r="H46" i="1"/>
  <c r="G46" i="1"/>
  <c r="F46" i="1"/>
  <c r="E46" i="1"/>
  <c r="D46" i="1"/>
  <c r="W25" i="1"/>
  <c r="V25" i="1"/>
  <c r="U25" i="1"/>
  <c r="T25" i="1"/>
  <c r="S25" i="1"/>
  <c r="R25" i="1"/>
  <c r="Q25" i="1"/>
  <c r="P25" i="1"/>
  <c r="O25" i="1"/>
  <c r="O29" i="1" s="1"/>
  <c r="N25" i="1"/>
  <c r="N29" i="1" s="1"/>
  <c r="M25" i="1"/>
  <c r="L25" i="1"/>
  <c r="K25" i="1"/>
  <c r="K29" i="1" s="1"/>
  <c r="J25" i="1"/>
  <c r="I25" i="1"/>
  <c r="H25" i="1"/>
  <c r="H29" i="1" s="1"/>
  <c r="G25" i="1"/>
  <c r="F25" i="1"/>
  <c r="F29" i="1" s="1"/>
  <c r="E25" i="1"/>
  <c r="D25" i="1"/>
  <c r="D29" i="1" s="1"/>
  <c r="V29" i="1"/>
  <c r="J29" i="1"/>
  <c r="Q29" i="1"/>
  <c r="P29" i="1"/>
  <c r="I29" i="1"/>
  <c r="E29" i="1"/>
  <c r="W29" i="1"/>
  <c r="U29" i="1"/>
  <c r="T29" i="1"/>
  <c r="S29" i="1"/>
  <c r="R29" i="1"/>
  <c r="M29" i="1"/>
  <c r="L29" i="1"/>
  <c r="G29" i="1"/>
  <c r="W14" i="1" l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E6" i="1" l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D6" i="1"/>
  <c r="D7" i="1" s="1"/>
  <c r="D16" i="1" s="1"/>
  <c r="D31" i="1"/>
  <c r="D39" i="1"/>
  <c r="D63" i="1"/>
  <c r="D48" i="1" l="1"/>
  <c r="O63" i="1"/>
  <c r="N63" i="1"/>
  <c r="M63" i="1"/>
  <c r="L63" i="1"/>
  <c r="K63" i="1"/>
  <c r="J63" i="1"/>
  <c r="I63" i="1"/>
  <c r="H63" i="1"/>
  <c r="G63" i="1"/>
  <c r="F63" i="1"/>
  <c r="E63" i="1"/>
  <c r="O39" i="1"/>
  <c r="N39" i="1"/>
  <c r="M39" i="1"/>
  <c r="M48" i="1" s="1"/>
  <c r="L39" i="1"/>
  <c r="K39" i="1"/>
  <c r="J39" i="1"/>
  <c r="I39" i="1"/>
  <c r="H39" i="1"/>
  <c r="G39" i="1"/>
  <c r="F39" i="1"/>
  <c r="E39" i="1"/>
  <c r="E48" i="1" s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W7" i="1"/>
  <c r="V7" i="1"/>
  <c r="U7" i="1"/>
  <c r="T7" i="1"/>
  <c r="S7" i="1"/>
  <c r="S16" i="1" s="1"/>
  <c r="R7" i="1"/>
  <c r="Q7" i="1"/>
  <c r="P7" i="1"/>
  <c r="O7" i="1"/>
  <c r="N7" i="1"/>
  <c r="M7" i="1"/>
  <c r="L7" i="1"/>
  <c r="K7" i="1"/>
  <c r="K16" i="1" s="1"/>
  <c r="J7" i="1"/>
  <c r="I7" i="1"/>
  <c r="H7" i="1"/>
  <c r="G7" i="1"/>
  <c r="F7" i="1"/>
  <c r="E7" i="1"/>
  <c r="E16" i="1" s="1"/>
  <c r="I48" i="1" l="1"/>
  <c r="H48" i="1"/>
  <c r="L48" i="1"/>
  <c r="G16" i="1"/>
  <c r="O16" i="1"/>
  <c r="U16" i="1"/>
  <c r="I16" i="1"/>
  <c r="Q16" i="1"/>
  <c r="G48" i="1"/>
  <c r="O48" i="1"/>
  <c r="K48" i="1"/>
  <c r="J16" i="1"/>
  <c r="R16" i="1"/>
  <c r="F16" i="1"/>
  <c r="N16" i="1"/>
  <c r="V16" i="1"/>
  <c r="W16" i="1"/>
  <c r="L16" i="1"/>
  <c r="T16" i="1"/>
  <c r="H16" i="1"/>
  <c r="P16" i="1"/>
  <c r="F48" i="1"/>
  <c r="N48" i="1"/>
  <c r="J48" i="1"/>
  <c r="M16" i="1"/>
</calcChain>
</file>

<file path=xl/sharedStrings.xml><?xml version="1.0" encoding="utf-8"?>
<sst xmlns="http://schemas.openxmlformats.org/spreadsheetml/2006/main" count="81" uniqueCount="27">
  <si>
    <t>Annual Capacity and Energy Forecast</t>
  </si>
  <si>
    <t>Capacity Requirements</t>
  </si>
  <si>
    <t>Forecast Annual Peak Load</t>
  </si>
  <si>
    <t>MW</t>
  </si>
  <si>
    <t>Reserves (1)</t>
  </si>
  <si>
    <t>+</t>
  </si>
  <si>
    <t>Full Requirements Load</t>
  </si>
  <si>
    <t>=</t>
  </si>
  <si>
    <t>Existing Capacity Sources</t>
  </si>
  <si>
    <t>Comanche 3</t>
  </si>
  <si>
    <t>Solar PPAs (2)</t>
  </si>
  <si>
    <t>WAPA - Loveland Area Power</t>
  </si>
  <si>
    <t>WAPA - Salt Lake City Integrated Projects</t>
  </si>
  <si>
    <t>Total Sources</t>
  </si>
  <si>
    <r>
      <t>Capacity Excess/</t>
    </r>
    <r>
      <rPr>
        <b/>
        <sz val="11"/>
        <color rgb="FFFF0000"/>
        <rFont val="Calibri"/>
        <family val="2"/>
        <scheme val="minor"/>
      </rPr>
      <t>(Deficit)</t>
    </r>
  </si>
  <si>
    <t>(1)  Capacity Reserve Margin of 15%, estimated (subject to change each year as determined by IREA).</t>
  </si>
  <si>
    <t>(2) 50% capacity credit for solar</t>
  </si>
  <si>
    <t>Energy Requirements</t>
  </si>
  <si>
    <t>Forecast Annual Energy</t>
  </si>
  <si>
    <t>GWh</t>
  </si>
  <si>
    <t>Existing Energy Sources</t>
  </si>
  <si>
    <t>Solar PPAs</t>
  </si>
  <si>
    <r>
      <t>Energy Excess/</t>
    </r>
    <r>
      <rPr>
        <b/>
        <sz val="11"/>
        <color rgb="FFFF0000"/>
        <rFont val="Calibri"/>
        <family val="2"/>
        <scheme val="minor"/>
      </rPr>
      <t>(Deficit)</t>
    </r>
  </si>
  <si>
    <t>2026 Capacity and Energy Forecast by Month (Ramp Up Period)</t>
  </si>
  <si>
    <t>Forecast IREA Capacity Requirement, Including Reserves</t>
  </si>
  <si>
    <t>Forecast Monthly Energy</t>
  </si>
  <si>
    <t>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</si>
</sst>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[Red]\(#,##0.0\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38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4" fillId="0" borderId="0" xfId="0" applyFont="1" applyAlignment="1"/>
    <xf numFmtId="38" fontId="0" fillId="0" borderId="0" xfId="0" applyNumberFormat="1" applyBorder="1" applyAlignment="1">
      <alignment horizontal="right"/>
    </xf>
    <xf numFmtId="38" fontId="0" fillId="0" borderId="1" xfId="0" applyNumberFormat="1" applyBorder="1" applyAlignment="1">
      <alignment horizontal="right"/>
    </xf>
    <xf numFmtId="38" fontId="1" fillId="0" borderId="0" xfId="0" applyNumberFormat="1" applyFont="1" applyAlignment="1">
      <alignment horizontal="right"/>
    </xf>
    <xf numFmtId="14" fontId="2" fillId="0" borderId="0" xfId="0" applyNumberFormat="1" applyFont="1"/>
    <xf numFmtId="164" fontId="0" fillId="0" borderId="0" xfId="0" applyNumberFormat="1"/>
    <xf numFmtId="164" fontId="0" fillId="0" borderId="0" xfId="0" applyNumberFormat="1" applyFill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3"/>
  <sheetViews>
    <sheetView tabSelected="1" workbookViewId="0">
      <selection activeCell="A5" sqref="A5"/>
    </sheetView>
  </sheetViews>
  <sheetFormatPr defaultRowHeight="15"/>
  <cols>
    <col min="1" max="1" width="52.28515625" customWidth="1"/>
    <col min="2" max="2" width="5.5703125" bestFit="1" customWidth="1"/>
    <col min="3" max="3" width="2" bestFit="1" customWidth="1"/>
    <col min="4" max="23" width="9.85546875" customWidth="1"/>
  </cols>
  <sheetData>
    <row r="1" spans="1:23"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>
      <c r="A2" s="1" t="s">
        <v>0</v>
      </c>
    </row>
    <row r="3" spans="1:23" s="5" customFormat="1">
      <c r="A3" s="2"/>
      <c r="B3" s="2"/>
      <c r="C3" s="2"/>
      <c r="D3" s="3">
        <v>2026</v>
      </c>
      <c r="E3" s="3">
        <v>2027</v>
      </c>
      <c r="F3" s="3">
        <v>2028</v>
      </c>
      <c r="G3" s="4">
        <v>2029</v>
      </c>
      <c r="H3" s="4">
        <v>2030</v>
      </c>
      <c r="I3" s="4">
        <v>2031</v>
      </c>
      <c r="J3" s="4">
        <v>2032</v>
      </c>
      <c r="K3" s="4">
        <v>2033</v>
      </c>
      <c r="L3" s="4">
        <v>2034</v>
      </c>
      <c r="M3" s="4">
        <v>2035</v>
      </c>
      <c r="N3" s="4">
        <v>2036</v>
      </c>
      <c r="O3" s="4">
        <v>2037</v>
      </c>
      <c r="P3" s="4">
        <v>2038</v>
      </c>
      <c r="Q3" s="4">
        <v>2039</v>
      </c>
      <c r="R3" s="4">
        <v>2040</v>
      </c>
      <c r="S3" s="4">
        <v>2041</v>
      </c>
      <c r="T3" s="4">
        <v>2042</v>
      </c>
      <c r="U3" s="4">
        <v>2043</v>
      </c>
      <c r="V3" s="4">
        <v>2044</v>
      </c>
      <c r="W3" s="4">
        <v>2045</v>
      </c>
    </row>
    <row r="4" spans="1:23">
      <c r="A4" s="6" t="s">
        <v>1</v>
      </c>
      <c r="B4" s="7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9" t="s">
        <v>2</v>
      </c>
      <c r="B5" s="7" t="s">
        <v>3</v>
      </c>
      <c r="C5" s="7"/>
      <c r="D5" s="10">
        <v>617.06375969999999</v>
      </c>
      <c r="E5" s="10">
        <v>623.3623437</v>
      </c>
      <c r="F5" s="10">
        <v>629.72676139999999</v>
      </c>
      <c r="G5" s="10">
        <v>636.10512949999998</v>
      </c>
      <c r="H5" s="10">
        <v>642.51289759999997</v>
      </c>
      <c r="I5" s="10">
        <v>648.82098800000006</v>
      </c>
      <c r="J5" s="10">
        <v>655.01044569999999</v>
      </c>
      <c r="K5" s="10">
        <v>661.02032020000001</v>
      </c>
      <c r="L5" s="10">
        <v>666.78606300000001</v>
      </c>
      <c r="M5" s="10">
        <v>672.26897989999998</v>
      </c>
      <c r="N5" s="10">
        <v>677.4683192</v>
      </c>
      <c r="O5" s="10">
        <v>682.36954079999998</v>
      </c>
      <c r="P5" s="10">
        <v>686.95510439999998</v>
      </c>
      <c r="Q5" s="10">
        <v>691.17007760000001</v>
      </c>
      <c r="R5" s="25">
        <v>691.17007760000001</v>
      </c>
      <c r="S5" s="25">
        <v>691.17007760000001</v>
      </c>
      <c r="T5" s="25">
        <v>691.17007760000001</v>
      </c>
      <c r="U5" s="25">
        <v>691.17007760000001</v>
      </c>
      <c r="V5" s="25">
        <v>691.17007760000001</v>
      </c>
      <c r="W5" s="25">
        <v>691.17007760000001</v>
      </c>
    </row>
    <row r="6" spans="1:23">
      <c r="A6" s="9" t="s">
        <v>4</v>
      </c>
      <c r="B6" s="7" t="s">
        <v>3</v>
      </c>
      <c r="C6" s="7" t="s">
        <v>5</v>
      </c>
      <c r="D6" s="10">
        <f>D5*0.15</f>
        <v>92.559563955000002</v>
      </c>
      <c r="E6" s="10">
        <f t="shared" ref="E6:W6" si="0">E5*0.15</f>
        <v>93.504351555</v>
      </c>
      <c r="F6" s="10">
        <f t="shared" si="0"/>
        <v>94.459014209999992</v>
      </c>
      <c r="G6" s="10">
        <f t="shared" si="0"/>
        <v>95.415769424999993</v>
      </c>
      <c r="H6" s="10">
        <f t="shared" si="0"/>
        <v>96.376934639999988</v>
      </c>
      <c r="I6" s="10">
        <f t="shared" si="0"/>
        <v>97.323148200000006</v>
      </c>
      <c r="J6" s="10">
        <f t="shared" si="0"/>
        <v>98.251566854999993</v>
      </c>
      <c r="K6" s="10">
        <f t="shared" si="0"/>
        <v>99.153048029999994</v>
      </c>
      <c r="L6" s="10">
        <f t="shared" si="0"/>
        <v>100.01790945</v>
      </c>
      <c r="M6" s="10">
        <f t="shared" si="0"/>
        <v>100.840346985</v>
      </c>
      <c r="N6" s="10">
        <f t="shared" si="0"/>
        <v>101.62024787999999</v>
      </c>
      <c r="O6" s="10">
        <f t="shared" si="0"/>
        <v>102.35543111999999</v>
      </c>
      <c r="P6" s="10">
        <f t="shared" si="0"/>
        <v>103.04326565999999</v>
      </c>
      <c r="Q6" s="10">
        <f t="shared" si="0"/>
        <v>103.67551164</v>
      </c>
      <c r="R6" s="10">
        <f t="shared" si="0"/>
        <v>103.67551164</v>
      </c>
      <c r="S6" s="10">
        <f t="shared" si="0"/>
        <v>103.67551164</v>
      </c>
      <c r="T6" s="10">
        <f t="shared" si="0"/>
        <v>103.67551164</v>
      </c>
      <c r="U6" s="10">
        <f t="shared" si="0"/>
        <v>103.67551164</v>
      </c>
      <c r="V6" s="10">
        <f t="shared" si="0"/>
        <v>103.67551164</v>
      </c>
      <c r="W6" s="10">
        <f t="shared" si="0"/>
        <v>103.67551164</v>
      </c>
    </row>
    <row r="7" spans="1:23">
      <c r="A7" s="11" t="s">
        <v>6</v>
      </c>
      <c r="B7" s="12" t="s">
        <v>3</v>
      </c>
      <c r="C7" s="12" t="s">
        <v>7</v>
      </c>
      <c r="D7" s="13">
        <f t="shared" ref="D7" si="1">SUM(D5:D6)</f>
        <v>709.62332365500004</v>
      </c>
      <c r="E7" s="13">
        <f t="shared" ref="E7:W7" si="2">SUM(E5:E6)</f>
        <v>716.86669525499997</v>
      </c>
      <c r="F7" s="13">
        <f t="shared" si="2"/>
        <v>724.18577560999995</v>
      </c>
      <c r="G7" s="13">
        <f t="shared" si="2"/>
        <v>731.52089892499998</v>
      </c>
      <c r="H7" s="13">
        <f t="shared" si="2"/>
        <v>738.88983223999992</v>
      </c>
      <c r="I7" s="13">
        <f t="shared" si="2"/>
        <v>746.14413620000005</v>
      </c>
      <c r="J7" s="13">
        <f t="shared" si="2"/>
        <v>753.26201255499996</v>
      </c>
      <c r="K7" s="13">
        <f t="shared" si="2"/>
        <v>760.17336823000005</v>
      </c>
      <c r="L7" s="13">
        <f t="shared" si="2"/>
        <v>766.80397245000006</v>
      </c>
      <c r="M7" s="13">
        <f t="shared" si="2"/>
        <v>773.10932688499997</v>
      </c>
      <c r="N7" s="13">
        <f t="shared" si="2"/>
        <v>779.08856707999996</v>
      </c>
      <c r="O7" s="13">
        <f t="shared" si="2"/>
        <v>784.72497191999992</v>
      </c>
      <c r="P7" s="13">
        <f t="shared" si="2"/>
        <v>789.99837005999996</v>
      </c>
      <c r="Q7" s="13">
        <f t="shared" si="2"/>
        <v>794.84558923999998</v>
      </c>
      <c r="R7" s="13">
        <f t="shared" si="2"/>
        <v>794.84558923999998</v>
      </c>
      <c r="S7" s="13">
        <f t="shared" si="2"/>
        <v>794.84558923999998</v>
      </c>
      <c r="T7" s="13">
        <f t="shared" si="2"/>
        <v>794.84558923999998</v>
      </c>
      <c r="U7" s="13">
        <f t="shared" si="2"/>
        <v>794.84558923999998</v>
      </c>
      <c r="V7" s="13">
        <f t="shared" si="2"/>
        <v>794.84558923999998</v>
      </c>
      <c r="W7" s="13">
        <f t="shared" si="2"/>
        <v>794.84558923999998</v>
      </c>
    </row>
    <row r="8" spans="1:23">
      <c r="A8" s="11"/>
      <c r="B8" s="12"/>
      <c r="C8" s="12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>
      <c r="A9" s="6" t="s">
        <v>8</v>
      </c>
      <c r="B9" s="7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9" t="s">
        <v>9</v>
      </c>
      <c r="B10" s="7" t="s">
        <v>3</v>
      </c>
      <c r="C10" s="7"/>
      <c r="D10" s="10">
        <v>194</v>
      </c>
      <c r="E10" s="10">
        <v>194</v>
      </c>
      <c r="F10" s="10">
        <v>194</v>
      </c>
      <c r="G10" s="10">
        <v>194</v>
      </c>
      <c r="H10" s="10">
        <v>194</v>
      </c>
      <c r="I10" s="10">
        <v>194</v>
      </c>
      <c r="J10" s="10">
        <v>194</v>
      </c>
      <c r="K10" s="10">
        <v>194</v>
      </c>
      <c r="L10" s="10">
        <v>194</v>
      </c>
      <c r="M10" s="10">
        <v>194</v>
      </c>
      <c r="N10" s="10">
        <v>194</v>
      </c>
      <c r="O10" s="10">
        <v>194</v>
      </c>
      <c r="P10" s="10">
        <v>194</v>
      </c>
      <c r="Q10" s="10">
        <v>194</v>
      </c>
      <c r="R10" s="10">
        <v>194</v>
      </c>
      <c r="S10" s="10">
        <v>194</v>
      </c>
      <c r="T10" s="10">
        <v>194</v>
      </c>
      <c r="U10" s="10">
        <v>194</v>
      </c>
      <c r="V10" s="10">
        <v>194</v>
      </c>
      <c r="W10" s="10">
        <v>194</v>
      </c>
    </row>
    <row r="11" spans="1:23">
      <c r="A11" s="9" t="s">
        <v>10</v>
      </c>
      <c r="B11" s="7" t="s">
        <v>3</v>
      </c>
      <c r="C11" s="7"/>
      <c r="D11" s="10">
        <v>98.414000000000001</v>
      </c>
      <c r="E11" s="10">
        <v>98.414000000000001</v>
      </c>
      <c r="F11" s="10">
        <v>98.414000000000001</v>
      </c>
      <c r="G11" s="10">
        <v>98.414000000000001</v>
      </c>
      <c r="H11" s="10">
        <v>98.414000000000001</v>
      </c>
      <c r="I11" s="10">
        <v>58.414000000000001</v>
      </c>
      <c r="J11" s="10">
        <v>58.414000000000001</v>
      </c>
      <c r="K11" s="10">
        <v>58.414000000000001</v>
      </c>
      <c r="L11" s="10">
        <v>58.414000000000001</v>
      </c>
      <c r="M11" s="10">
        <v>58.414000000000001</v>
      </c>
      <c r="N11" s="10">
        <v>58.414000000000001</v>
      </c>
      <c r="O11" s="10">
        <v>58.414000000000001</v>
      </c>
      <c r="P11" s="10">
        <v>58.414000000000001</v>
      </c>
      <c r="Q11" s="10">
        <v>58.414000000000001</v>
      </c>
      <c r="R11" s="10">
        <v>58.414000000000001</v>
      </c>
      <c r="S11" s="10">
        <v>58.414000000000001</v>
      </c>
      <c r="T11" s="10">
        <v>29.533000000000001</v>
      </c>
      <c r="U11" s="10">
        <v>0</v>
      </c>
      <c r="V11" s="10">
        <v>0</v>
      </c>
      <c r="W11" s="10">
        <v>0</v>
      </c>
    </row>
    <row r="12" spans="1:23">
      <c r="A12" s="9" t="s">
        <v>11</v>
      </c>
      <c r="B12" s="7" t="s">
        <v>3</v>
      </c>
      <c r="C12" s="7"/>
      <c r="D12" s="10">
        <v>9.8000000000000007</v>
      </c>
      <c r="E12" s="10">
        <v>9.8000000000000007</v>
      </c>
      <c r="F12" s="10">
        <v>9.8000000000000007</v>
      </c>
      <c r="G12" s="10">
        <v>9.8000000000000007</v>
      </c>
      <c r="H12" s="10">
        <v>9.8000000000000007</v>
      </c>
      <c r="I12" s="10">
        <v>9.8000000000000007</v>
      </c>
      <c r="J12" s="10">
        <v>9.8000000000000007</v>
      </c>
      <c r="K12" s="10">
        <v>9.8000000000000007</v>
      </c>
      <c r="L12" s="10">
        <v>9.8000000000000007</v>
      </c>
      <c r="M12" s="10">
        <v>9.8000000000000007</v>
      </c>
      <c r="N12" s="10">
        <v>9.8000000000000007</v>
      </c>
      <c r="O12" s="10">
        <v>9.8000000000000007</v>
      </c>
      <c r="P12" s="10">
        <v>9.8000000000000007</v>
      </c>
      <c r="Q12" s="10">
        <v>9.8000000000000007</v>
      </c>
      <c r="R12" s="10">
        <v>9.8000000000000007</v>
      </c>
      <c r="S12" s="10">
        <v>9.8000000000000007</v>
      </c>
      <c r="T12" s="10">
        <v>9.8000000000000007</v>
      </c>
      <c r="U12" s="10">
        <v>9.8000000000000007</v>
      </c>
      <c r="V12" s="10">
        <v>9.8000000000000007</v>
      </c>
      <c r="W12" s="10">
        <v>9.8000000000000007</v>
      </c>
    </row>
    <row r="13" spans="1:23">
      <c r="A13" s="9" t="s">
        <v>12</v>
      </c>
      <c r="B13" s="7" t="s">
        <v>3</v>
      </c>
      <c r="C13" s="7"/>
      <c r="D13" s="10">
        <v>18.100000000000001</v>
      </c>
      <c r="E13" s="10">
        <v>18.100000000000001</v>
      </c>
      <c r="F13" s="10">
        <v>18.100000000000001</v>
      </c>
      <c r="G13" s="10">
        <v>18.100000000000001</v>
      </c>
      <c r="H13" s="10">
        <v>18.100000000000001</v>
      </c>
      <c r="I13" s="10">
        <v>18.100000000000001</v>
      </c>
      <c r="J13" s="10">
        <v>18.100000000000001</v>
      </c>
      <c r="K13" s="10">
        <v>18.100000000000001</v>
      </c>
      <c r="L13" s="10">
        <v>18.100000000000001</v>
      </c>
      <c r="M13" s="10">
        <v>18.100000000000001</v>
      </c>
      <c r="N13" s="10">
        <v>18.100000000000001</v>
      </c>
      <c r="O13" s="10">
        <v>18.100000000000001</v>
      </c>
      <c r="P13" s="10">
        <v>18.100000000000001</v>
      </c>
      <c r="Q13" s="10">
        <v>18.100000000000001</v>
      </c>
      <c r="R13" s="10">
        <v>18.100000000000001</v>
      </c>
      <c r="S13" s="10">
        <v>18.100000000000001</v>
      </c>
      <c r="T13" s="10">
        <v>18.100000000000001</v>
      </c>
      <c r="U13" s="10">
        <v>18.100000000000001</v>
      </c>
      <c r="V13" s="10">
        <v>18.100000000000001</v>
      </c>
      <c r="W13" s="10">
        <v>18.100000000000001</v>
      </c>
    </row>
    <row r="14" spans="1:23">
      <c r="A14" s="11" t="s">
        <v>13</v>
      </c>
      <c r="B14" s="12" t="s">
        <v>3</v>
      </c>
      <c r="C14" s="12" t="s">
        <v>7</v>
      </c>
      <c r="D14" s="13">
        <f>SUM(D10:D13)</f>
        <v>320.31400000000002</v>
      </c>
      <c r="E14" s="13">
        <f t="shared" ref="E14:W14" si="3">SUM(E10:E13)</f>
        <v>320.31400000000002</v>
      </c>
      <c r="F14" s="13">
        <f t="shared" si="3"/>
        <v>320.31400000000002</v>
      </c>
      <c r="G14" s="13">
        <f t="shared" si="3"/>
        <v>320.31400000000002</v>
      </c>
      <c r="H14" s="13">
        <f t="shared" si="3"/>
        <v>320.31400000000002</v>
      </c>
      <c r="I14" s="13">
        <f t="shared" si="3"/>
        <v>280.31400000000002</v>
      </c>
      <c r="J14" s="13">
        <f t="shared" si="3"/>
        <v>280.31400000000002</v>
      </c>
      <c r="K14" s="13">
        <f t="shared" si="3"/>
        <v>280.31400000000002</v>
      </c>
      <c r="L14" s="13">
        <f t="shared" si="3"/>
        <v>280.31400000000002</v>
      </c>
      <c r="M14" s="13">
        <f t="shared" si="3"/>
        <v>280.31400000000002</v>
      </c>
      <c r="N14" s="13">
        <f t="shared" si="3"/>
        <v>280.31400000000002</v>
      </c>
      <c r="O14" s="13">
        <f t="shared" si="3"/>
        <v>280.31400000000002</v>
      </c>
      <c r="P14" s="13">
        <f t="shared" si="3"/>
        <v>280.31400000000002</v>
      </c>
      <c r="Q14" s="13">
        <f t="shared" si="3"/>
        <v>280.31400000000002</v>
      </c>
      <c r="R14" s="13">
        <f t="shared" si="3"/>
        <v>280.31400000000002</v>
      </c>
      <c r="S14" s="13">
        <f t="shared" si="3"/>
        <v>280.31400000000002</v>
      </c>
      <c r="T14" s="13">
        <f t="shared" si="3"/>
        <v>251.43300000000002</v>
      </c>
      <c r="U14" s="13">
        <f t="shared" si="3"/>
        <v>221.9</v>
      </c>
      <c r="V14" s="13">
        <f t="shared" si="3"/>
        <v>221.9</v>
      </c>
      <c r="W14" s="13">
        <f t="shared" si="3"/>
        <v>221.9</v>
      </c>
    </row>
    <row r="15" spans="1:23">
      <c r="A15" s="9"/>
      <c r="B15" s="7"/>
      <c r="C15" s="7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>
      <c r="A16" s="16" t="s">
        <v>14</v>
      </c>
      <c r="B16" s="17" t="s">
        <v>3</v>
      </c>
      <c r="C16" s="17"/>
      <c r="D16" s="18">
        <f t="shared" ref="D16:W16" si="4">D14-D7</f>
        <v>-389.30932365500001</v>
      </c>
      <c r="E16" s="18">
        <f t="shared" si="4"/>
        <v>-396.55269525499995</v>
      </c>
      <c r="F16" s="18">
        <f t="shared" si="4"/>
        <v>-403.87177560999993</v>
      </c>
      <c r="G16" s="18">
        <f t="shared" si="4"/>
        <v>-411.20689892499996</v>
      </c>
      <c r="H16" s="18">
        <f t="shared" si="4"/>
        <v>-418.5758322399999</v>
      </c>
      <c r="I16" s="18">
        <f t="shared" si="4"/>
        <v>-465.83013620000003</v>
      </c>
      <c r="J16" s="18">
        <f t="shared" si="4"/>
        <v>-472.94801255499993</v>
      </c>
      <c r="K16" s="18">
        <f t="shared" si="4"/>
        <v>-479.85936823000003</v>
      </c>
      <c r="L16" s="18">
        <f t="shared" si="4"/>
        <v>-486.48997245000004</v>
      </c>
      <c r="M16" s="18">
        <f t="shared" si="4"/>
        <v>-492.79532688499995</v>
      </c>
      <c r="N16" s="18">
        <f t="shared" si="4"/>
        <v>-498.77456707999994</v>
      </c>
      <c r="O16" s="18">
        <f t="shared" si="4"/>
        <v>-504.41097191999989</v>
      </c>
      <c r="P16" s="18">
        <f t="shared" si="4"/>
        <v>-509.68437005999994</v>
      </c>
      <c r="Q16" s="18">
        <f t="shared" si="4"/>
        <v>-514.5315892399999</v>
      </c>
      <c r="R16" s="18">
        <f t="shared" si="4"/>
        <v>-514.5315892399999</v>
      </c>
      <c r="S16" s="18">
        <f t="shared" si="4"/>
        <v>-514.5315892399999</v>
      </c>
      <c r="T16" s="18">
        <f t="shared" si="4"/>
        <v>-543.41258923999999</v>
      </c>
      <c r="U16" s="18">
        <f t="shared" si="4"/>
        <v>-572.94558924</v>
      </c>
      <c r="V16" s="18">
        <f t="shared" si="4"/>
        <v>-572.94558924</v>
      </c>
      <c r="W16" s="18">
        <f t="shared" si="4"/>
        <v>-572.94558924</v>
      </c>
    </row>
    <row r="17" spans="1:23">
      <c r="A17" s="19" t="s">
        <v>15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23">
      <c r="A18" s="26" t="s">
        <v>16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pans="1:2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23" s="5" customFormat="1">
      <c r="A20" s="2"/>
      <c r="B20" s="2"/>
      <c r="C20" s="2"/>
      <c r="D20" s="3">
        <v>2026</v>
      </c>
      <c r="E20" s="3">
        <v>2027</v>
      </c>
      <c r="F20" s="3">
        <v>2028</v>
      </c>
      <c r="G20" s="4">
        <v>2029</v>
      </c>
      <c r="H20" s="4">
        <v>2030</v>
      </c>
      <c r="I20" s="4">
        <v>2031</v>
      </c>
      <c r="J20" s="4">
        <v>2032</v>
      </c>
      <c r="K20" s="4">
        <v>2033</v>
      </c>
      <c r="L20" s="4">
        <v>2034</v>
      </c>
      <c r="M20" s="4">
        <v>2035</v>
      </c>
      <c r="N20" s="4">
        <v>2036</v>
      </c>
      <c r="O20" s="4">
        <v>2037</v>
      </c>
      <c r="P20" s="4">
        <v>2038</v>
      </c>
      <c r="Q20" s="4">
        <v>2039</v>
      </c>
      <c r="R20" s="4">
        <v>2040</v>
      </c>
      <c r="S20" s="4">
        <v>2041</v>
      </c>
      <c r="T20" s="4">
        <v>2042</v>
      </c>
      <c r="U20" s="4">
        <v>2043</v>
      </c>
      <c r="V20" s="4">
        <v>2044</v>
      </c>
      <c r="W20" s="4">
        <v>2045</v>
      </c>
    </row>
    <row r="21" spans="1:23">
      <c r="A21" s="6" t="s">
        <v>17</v>
      </c>
      <c r="B21" s="7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>
      <c r="A22" s="9" t="s">
        <v>18</v>
      </c>
      <c r="B22" s="7" t="s">
        <v>19</v>
      </c>
      <c r="C22" s="7"/>
      <c r="D22" s="15">
        <v>2902.4414799999995</v>
      </c>
      <c r="E22" s="15">
        <v>2936.2371319999997</v>
      </c>
      <c r="F22" s="15">
        <v>2970.3339449999999</v>
      </c>
      <c r="G22" s="15">
        <v>3004.5219379999999</v>
      </c>
      <c r="H22" s="15">
        <v>3038.8484269999999</v>
      </c>
      <c r="I22" s="15">
        <v>3072.6097559999998</v>
      </c>
      <c r="J22" s="15">
        <v>3105.7030490000006</v>
      </c>
      <c r="K22" s="15">
        <v>3137.7964750000001</v>
      </c>
      <c r="L22" s="15">
        <v>3168.5392309999997</v>
      </c>
      <c r="M22" s="15">
        <v>3197.7215449999999</v>
      </c>
      <c r="N22" s="15">
        <v>3225.3402590000001</v>
      </c>
      <c r="O22" s="15">
        <v>3251.3176329999997</v>
      </c>
      <c r="P22" s="15">
        <v>3275.5225629999991</v>
      </c>
      <c r="Q22" s="15">
        <v>3297.7307119999996</v>
      </c>
      <c r="R22" s="15">
        <v>3297.7307119999996</v>
      </c>
      <c r="S22" s="15">
        <v>3297.7307119999996</v>
      </c>
      <c r="T22" s="15">
        <v>3297.7307119999996</v>
      </c>
      <c r="U22" s="15">
        <v>3297.7307119999996</v>
      </c>
      <c r="V22" s="15">
        <v>3297.7307119999996</v>
      </c>
      <c r="W22" s="15">
        <v>3297.7307119999996</v>
      </c>
    </row>
    <row r="23" spans="1:23">
      <c r="A23" s="11"/>
      <c r="B23" s="12"/>
      <c r="C23" s="12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>
      <c r="A24" s="6" t="s">
        <v>20</v>
      </c>
      <c r="B24" s="7"/>
      <c r="C24" s="7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3">
      <c r="A25" s="9" t="s">
        <v>9</v>
      </c>
      <c r="B25" s="7" t="s">
        <v>19</v>
      </c>
      <c r="C25" s="7"/>
      <c r="D25" s="15">
        <f>194*0.85*8760/1000</f>
        <v>1444.5239999999999</v>
      </c>
      <c r="E25" s="15">
        <f t="shared" ref="E25:W25" si="5">194*0.85*8760/1000</f>
        <v>1444.5239999999999</v>
      </c>
      <c r="F25" s="15">
        <f t="shared" si="5"/>
        <v>1444.5239999999999</v>
      </c>
      <c r="G25" s="15">
        <f t="shared" si="5"/>
        <v>1444.5239999999999</v>
      </c>
      <c r="H25" s="15">
        <f t="shared" si="5"/>
        <v>1444.5239999999999</v>
      </c>
      <c r="I25" s="15">
        <f t="shared" si="5"/>
        <v>1444.5239999999999</v>
      </c>
      <c r="J25" s="15">
        <f t="shared" si="5"/>
        <v>1444.5239999999999</v>
      </c>
      <c r="K25" s="15">
        <f t="shared" si="5"/>
        <v>1444.5239999999999</v>
      </c>
      <c r="L25" s="15">
        <f t="shared" si="5"/>
        <v>1444.5239999999999</v>
      </c>
      <c r="M25" s="15">
        <f t="shared" si="5"/>
        <v>1444.5239999999999</v>
      </c>
      <c r="N25" s="15">
        <f t="shared" si="5"/>
        <v>1444.5239999999999</v>
      </c>
      <c r="O25" s="15">
        <f t="shared" si="5"/>
        <v>1444.5239999999999</v>
      </c>
      <c r="P25" s="15">
        <f t="shared" si="5"/>
        <v>1444.5239999999999</v>
      </c>
      <c r="Q25" s="15">
        <f t="shared" si="5"/>
        <v>1444.5239999999999</v>
      </c>
      <c r="R25" s="15">
        <f t="shared" si="5"/>
        <v>1444.5239999999999</v>
      </c>
      <c r="S25" s="15">
        <f t="shared" si="5"/>
        <v>1444.5239999999999</v>
      </c>
      <c r="T25" s="15">
        <f t="shared" si="5"/>
        <v>1444.5239999999999</v>
      </c>
      <c r="U25" s="15">
        <f t="shared" si="5"/>
        <v>1444.5239999999999</v>
      </c>
      <c r="V25" s="15">
        <f t="shared" si="5"/>
        <v>1444.5239999999999</v>
      </c>
      <c r="W25" s="15">
        <f t="shared" si="5"/>
        <v>1444.5239999999999</v>
      </c>
    </row>
    <row r="26" spans="1:23">
      <c r="A26" s="9" t="s">
        <v>21</v>
      </c>
      <c r="B26" s="7" t="s">
        <v>19</v>
      </c>
      <c r="C26" s="7"/>
      <c r="D26" s="15">
        <v>501.39418000000001</v>
      </c>
      <c r="E26" s="15">
        <v>497.63365999999996</v>
      </c>
      <c r="F26" s="15">
        <v>495.41910999999999</v>
      </c>
      <c r="G26" s="15">
        <v>490.19715000000002</v>
      </c>
      <c r="H26" s="15">
        <v>475.45514000000009</v>
      </c>
      <c r="I26" s="15">
        <v>285.015222575</v>
      </c>
      <c r="J26" s="15">
        <v>282.87760840568757</v>
      </c>
      <c r="K26" s="15">
        <v>280.75602634264493</v>
      </c>
      <c r="L26" s="15">
        <v>278.65035614507514</v>
      </c>
      <c r="M26" s="15">
        <v>276.56047847398702</v>
      </c>
      <c r="N26" s="15">
        <v>274.48627488543218</v>
      </c>
      <c r="O26" s="15">
        <v>272.4276278237914</v>
      </c>
      <c r="P26" s="15">
        <v>270.38442061511302</v>
      </c>
      <c r="Q26" s="15">
        <v>268.35653746049968</v>
      </c>
      <c r="R26" s="15">
        <v>266.34386342954593</v>
      </c>
      <c r="S26" s="15">
        <v>264.34628445382441</v>
      </c>
      <c r="T26" s="15">
        <v>262.36368732042069</v>
      </c>
      <c r="U26" s="15">
        <v>128.63090604977774</v>
      </c>
      <c r="V26" s="15">
        <v>127.6661742544044</v>
      </c>
      <c r="W26" s="15">
        <v>126.70867794749637</v>
      </c>
    </row>
    <row r="27" spans="1:23">
      <c r="A27" s="9" t="s">
        <v>11</v>
      </c>
      <c r="B27" s="7" t="s">
        <v>19</v>
      </c>
      <c r="C27" s="7"/>
      <c r="D27" s="15">
        <v>66.757109999999997</v>
      </c>
      <c r="E27" s="15">
        <v>66.757139999999993</v>
      </c>
      <c r="F27" s="15">
        <v>66.757109999999997</v>
      </c>
      <c r="G27" s="15">
        <v>66.757149999999996</v>
      </c>
      <c r="H27" s="15">
        <v>66.75712</v>
      </c>
      <c r="I27" s="15">
        <v>66.75712</v>
      </c>
      <c r="J27" s="15">
        <v>66.75712</v>
      </c>
      <c r="K27" s="15">
        <v>66.75712</v>
      </c>
      <c r="L27" s="15">
        <v>66.75712</v>
      </c>
      <c r="M27" s="15">
        <v>66.75712</v>
      </c>
      <c r="N27" s="15">
        <v>66.75712</v>
      </c>
      <c r="O27" s="15">
        <v>66.75712</v>
      </c>
      <c r="P27" s="15">
        <v>66.75712</v>
      </c>
      <c r="Q27" s="15">
        <v>66.75712</v>
      </c>
      <c r="R27" s="15">
        <v>66.75712</v>
      </c>
      <c r="S27" s="15">
        <v>66.75712</v>
      </c>
      <c r="T27" s="15">
        <v>66.75712</v>
      </c>
      <c r="U27" s="15">
        <v>66.75712</v>
      </c>
      <c r="V27" s="15">
        <v>66.75712</v>
      </c>
      <c r="W27" s="15">
        <v>66.75712</v>
      </c>
    </row>
    <row r="28" spans="1:23">
      <c r="A28" s="9" t="s">
        <v>12</v>
      </c>
      <c r="B28" s="7" t="s">
        <v>19</v>
      </c>
      <c r="C28" s="7"/>
      <c r="D28" s="15">
        <v>88.49430000000001</v>
      </c>
      <c r="E28" s="15">
        <v>88.49430000000001</v>
      </c>
      <c r="F28" s="15">
        <v>88.494339999999994</v>
      </c>
      <c r="G28" s="15">
        <v>88.49430000000001</v>
      </c>
      <c r="H28" s="15">
        <v>88.49430000000001</v>
      </c>
      <c r="I28" s="15">
        <v>88.49430000000001</v>
      </c>
      <c r="J28" s="15">
        <v>88.49430000000001</v>
      </c>
      <c r="K28" s="15">
        <v>88.49430000000001</v>
      </c>
      <c r="L28" s="15">
        <v>88.49430000000001</v>
      </c>
      <c r="M28" s="15">
        <v>88.49430000000001</v>
      </c>
      <c r="N28" s="15">
        <v>88.49430000000001</v>
      </c>
      <c r="O28" s="15">
        <v>88.49430000000001</v>
      </c>
      <c r="P28" s="15">
        <v>88.49430000000001</v>
      </c>
      <c r="Q28" s="15">
        <v>88.49430000000001</v>
      </c>
      <c r="R28" s="15">
        <v>88.49430000000001</v>
      </c>
      <c r="S28" s="15">
        <v>88.49430000000001</v>
      </c>
      <c r="T28" s="15">
        <v>88.49430000000001</v>
      </c>
      <c r="U28" s="15">
        <v>88.49430000000001</v>
      </c>
      <c r="V28" s="15">
        <v>88.49430000000001</v>
      </c>
      <c r="W28" s="15">
        <v>88.49430000000001</v>
      </c>
    </row>
    <row r="29" spans="1:23">
      <c r="A29" s="11" t="s">
        <v>13</v>
      </c>
      <c r="B29" s="7" t="s">
        <v>19</v>
      </c>
      <c r="C29" s="12" t="s">
        <v>7</v>
      </c>
      <c r="D29" s="13">
        <f>SUM(D25:D28)</f>
        <v>2101.16959</v>
      </c>
      <c r="E29" s="13">
        <f t="shared" ref="E29:W29" si="6">SUM(E25:E28)</f>
        <v>2097.4090999999999</v>
      </c>
      <c r="F29" s="13">
        <f t="shared" si="6"/>
        <v>2095.1945599999999</v>
      </c>
      <c r="G29" s="13">
        <f t="shared" si="6"/>
        <v>2089.9725999999996</v>
      </c>
      <c r="H29" s="13">
        <f t="shared" si="6"/>
        <v>2075.23056</v>
      </c>
      <c r="I29" s="13">
        <f t="shared" si="6"/>
        <v>1884.790642575</v>
      </c>
      <c r="J29" s="13">
        <f t="shared" si="6"/>
        <v>1882.6530284056876</v>
      </c>
      <c r="K29" s="13">
        <f t="shared" si="6"/>
        <v>1880.5314463426448</v>
      </c>
      <c r="L29" s="13">
        <f t="shared" si="6"/>
        <v>1878.4257761450751</v>
      </c>
      <c r="M29" s="13">
        <f t="shared" si="6"/>
        <v>1876.3358984739871</v>
      </c>
      <c r="N29" s="13">
        <f t="shared" si="6"/>
        <v>1874.261694885432</v>
      </c>
      <c r="O29" s="13">
        <f t="shared" si="6"/>
        <v>1872.2030478237914</v>
      </c>
      <c r="P29" s="13">
        <f t="shared" si="6"/>
        <v>1870.1598406151129</v>
      </c>
      <c r="Q29" s="13">
        <f t="shared" si="6"/>
        <v>1868.1319574604995</v>
      </c>
      <c r="R29" s="13">
        <f t="shared" si="6"/>
        <v>1866.1192834295459</v>
      </c>
      <c r="S29" s="13">
        <f t="shared" si="6"/>
        <v>1864.1217044538243</v>
      </c>
      <c r="T29" s="13">
        <f t="shared" si="6"/>
        <v>1862.1391073204206</v>
      </c>
      <c r="U29" s="13">
        <f t="shared" si="6"/>
        <v>1728.4063260497776</v>
      </c>
      <c r="V29" s="13">
        <f t="shared" si="6"/>
        <v>1727.4415942544044</v>
      </c>
      <c r="W29" s="13">
        <f t="shared" si="6"/>
        <v>1726.4840979474964</v>
      </c>
    </row>
    <row r="30" spans="1:23">
      <c r="A30" s="9"/>
      <c r="B30" s="7"/>
      <c r="C30" s="7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>
      <c r="A31" s="16" t="s">
        <v>22</v>
      </c>
      <c r="B31" s="17" t="s">
        <v>19</v>
      </c>
      <c r="C31" s="17"/>
      <c r="D31" s="22">
        <f>D29-D22</f>
        <v>-801.27188999999953</v>
      </c>
      <c r="E31" s="22">
        <f t="shared" ref="E31:W31" si="7">E29-E22</f>
        <v>-838.82803199999989</v>
      </c>
      <c r="F31" s="22">
        <f t="shared" si="7"/>
        <v>-875.13938499999995</v>
      </c>
      <c r="G31" s="22">
        <f t="shared" si="7"/>
        <v>-914.54933800000026</v>
      </c>
      <c r="H31" s="22">
        <f t="shared" si="7"/>
        <v>-963.61786699999993</v>
      </c>
      <c r="I31" s="22">
        <f t="shared" si="7"/>
        <v>-1187.8191134249998</v>
      </c>
      <c r="J31" s="22">
        <f t="shared" si="7"/>
        <v>-1223.0500205943131</v>
      </c>
      <c r="K31" s="22">
        <f t="shared" si="7"/>
        <v>-1257.2650286573553</v>
      </c>
      <c r="L31" s="22">
        <f t="shared" si="7"/>
        <v>-1290.1134548549246</v>
      </c>
      <c r="M31" s="22">
        <f t="shared" si="7"/>
        <v>-1321.3856465260128</v>
      </c>
      <c r="N31" s="22">
        <f t="shared" si="7"/>
        <v>-1351.0785641145681</v>
      </c>
      <c r="O31" s="22">
        <f t="shared" si="7"/>
        <v>-1379.1145851762083</v>
      </c>
      <c r="P31" s="22">
        <f t="shared" si="7"/>
        <v>-1405.3627223848862</v>
      </c>
      <c r="Q31" s="22">
        <f t="shared" si="7"/>
        <v>-1429.5987545395001</v>
      </c>
      <c r="R31" s="22">
        <f t="shared" si="7"/>
        <v>-1431.6114285704537</v>
      </c>
      <c r="S31" s="22">
        <f t="shared" si="7"/>
        <v>-1433.6090075461752</v>
      </c>
      <c r="T31" s="22">
        <f t="shared" si="7"/>
        <v>-1435.5916046795789</v>
      </c>
      <c r="U31" s="22">
        <f t="shared" si="7"/>
        <v>-1569.324385950222</v>
      </c>
      <c r="V31" s="22">
        <f t="shared" si="7"/>
        <v>-1570.2891177455951</v>
      </c>
      <c r="W31" s="22">
        <f t="shared" si="7"/>
        <v>-1571.2466140525032</v>
      </c>
    </row>
    <row r="34" spans="1:15">
      <c r="A34" s="1" t="s">
        <v>23</v>
      </c>
    </row>
    <row r="36" spans="1:15">
      <c r="D36" s="23">
        <v>46023</v>
      </c>
      <c r="E36" s="23">
        <v>46054</v>
      </c>
      <c r="F36" s="23">
        <v>46082</v>
      </c>
      <c r="G36" s="23">
        <v>46113</v>
      </c>
      <c r="H36" s="23">
        <v>46143</v>
      </c>
      <c r="I36" s="23">
        <v>46174</v>
      </c>
      <c r="J36" s="23">
        <v>46204</v>
      </c>
      <c r="K36" s="23">
        <v>46235</v>
      </c>
      <c r="L36" s="23">
        <v>46266</v>
      </c>
      <c r="M36" s="23">
        <v>46296</v>
      </c>
      <c r="N36" s="23">
        <v>46327</v>
      </c>
      <c r="O36" s="23">
        <v>46357</v>
      </c>
    </row>
    <row r="37" spans="1:15">
      <c r="A37" s="6" t="s">
        <v>1</v>
      </c>
    </row>
    <row r="38" spans="1:15">
      <c r="A38" s="9" t="s">
        <v>24</v>
      </c>
      <c r="B38" s="7" t="s">
        <v>3</v>
      </c>
      <c r="C38" s="7"/>
      <c r="D38" s="10">
        <v>505.38411170000001</v>
      </c>
      <c r="E38" s="10">
        <v>477.12201270000003</v>
      </c>
      <c r="F38" s="10">
        <v>443.2761648</v>
      </c>
      <c r="G38" s="10">
        <v>417.23524179999998</v>
      </c>
      <c r="H38" s="10">
        <v>454.37576319999999</v>
      </c>
      <c r="I38" s="10">
        <v>548.53647320000005</v>
      </c>
      <c r="J38" s="10">
        <v>617.06375969999999</v>
      </c>
      <c r="K38" s="10">
        <v>612.18360329999996</v>
      </c>
      <c r="L38" s="10">
        <v>516.41133409999998</v>
      </c>
      <c r="M38" s="10">
        <v>442.81907610000002</v>
      </c>
      <c r="N38" s="10">
        <v>480.8836824</v>
      </c>
      <c r="O38" s="10">
        <v>536.79349160000004</v>
      </c>
    </row>
    <row r="39" spans="1:15">
      <c r="A39" s="11" t="s">
        <v>6</v>
      </c>
      <c r="B39" s="12" t="s">
        <v>3</v>
      </c>
      <c r="C39" s="12" t="s">
        <v>7</v>
      </c>
      <c r="D39" s="13">
        <f t="shared" ref="D39:O39" si="8">SUM(D38:D38)</f>
        <v>505.38411170000001</v>
      </c>
      <c r="E39" s="13">
        <f t="shared" si="8"/>
        <v>477.12201270000003</v>
      </c>
      <c r="F39" s="13">
        <f t="shared" si="8"/>
        <v>443.2761648</v>
      </c>
      <c r="G39" s="13">
        <f t="shared" si="8"/>
        <v>417.23524179999998</v>
      </c>
      <c r="H39" s="13">
        <f t="shared" si="8"/>
        <v>454.37576319999999</v>
      </c>
      <c r="I39" s="13">
        <f t="shared" si="8"/>
        <v>548.53647320000005</v>
      </c>
      <c r="J39" s="13">
        <f t="shared" si="8"/>
        <v>617.06375969999999</v>
      </c>
      <c r="K39" s="13">
        <f t="shared" si="8"/>
        <v>612.18360329999996</v>
      </c>
      <c r="L39" s="13">
        <f t="shared" si="8"/>
        <v>516.41133409999998</v>
      </c>
      <c r="M39" s="13">
        <f t="shared" si="8"/>
        <v>442.81907610000002</v>
      </c>
      <c r="N39" s="13">
        <f t="shared" si="8"/>
        <v>480.8836824</v>
      </c>
      <c r="O39" s="13">
        <f t="shared" si="8"/>
        <v>536.79349160000004</v>
      </c>
    </row>
    <row r="40" spans="1:15">
      <c r="A40" s="11"/>
      <c r="B40" s="12"/>
      <c r="C40" s="12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>
      <c r="A41" s="6" t="s">
        <v>8</v>
      </c>
      <c r="B41" s="7"/>
      <c r="C41" s="7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>
      <c r="A42" s="9" t="s">
        <v>9</v>
      </c>
      <c r="B42" s="7" t="s">
        <v>3</v>
      </c>
      <c r="C42" s="7"/>
      <c r="D42" s="10">
        <v>194</v>
      </c>
      <c r="E42" s="10">
        <v>194</v>
      </c>
      <c r="F42" s="10">
        <v>194</v>
      </c>
      <c r="G42" s="10">
        <v>194</v>
      </c>
      <c r="H42" s="10">
        <v>194</v>
      </c>
      <c r="I42" s="10">
        <v>194</v>
      </c>
      <c r="J42" s="10">
        <v>194</v>
      </c>
      <c r="K42" s="10">
        <v>194</v>
      </c>
      <c r="L42" s="10">
        <v>194</v>
      </c>
      <c r="M42" s="10">
        <v>194</v>
      </c>
      <c r="N42" s="10">
        <v>194</v>
      </c>
      <c r="O42" s="10">
        <v>194</v>
      </c>
    </row>
    <row r="43" spans="1:15">
      <c r="A43" s="9" t="s">
        <v>21</v>
      </c>
      <c r="B43" s="7" t="s">
        <v>3</v>
      </c>
      <c r="C43" s="7"/>
      <c r="D43" s="10">
        <v>98.414000000000001</v>
      </c>
      <c r="E43" s="10">
        <v>98.414000000000001</v>
      </c>
      <c r="F43" s="10">
        <v>98.414000000000001</v>
      </c>
      <c r="G43" s="10">
        <v>98.414000000000001</v>
      </c>
      <c r="H43" s="10">
        <v>98.414000000000001</v>
      </c>
      <c r="I43" s="10">
        <v>98.414000000000001</v>
      </c>
      <c r="J43" s="10">
        <v>98.414000000000001</v>
      </c>
      <c r="K43" s="10">
        <v>98.414000000000001</v>
      </c>
      <c r="L43" s="10">
        <v>98.414000000000001</v>
      </c>
      <c r="M43" s="10">
        <v>98.414000000000001</v>
      </c>
      <c r="N43" s="10">
        <v>98.414000000000001</v>
      </c>
      <c r="O43" s="10">
        <v>98.414000000000001</v>
      </c>
    </row>
    <row r="44" spans="1:15">
      <c r="A44" s="9" t="s">
        <v>11</v>
      </c>
      <c r="B44" s="7" t="s">
        <v>3</v>
      </c>
      <c r="C44" s="7"/>
      <c r="D44" s="10">
        <v>10.6</v>
      </c>
      <c r="E44" s="10">
        <v>10.6</v>
      </c>
      <c r="F44" s="10">
        <v>10.6</v>
      </c>
      <c r="G44" s="10">
        <v>9.8000000000000007</v>
      </c>
      <c r="H44" s="10">
        <v>9.8000000000000007</v>
      </c>
      <c r="I44" s="10">
        <v>9.8000000000000007</v>
      </c>
      <c r="J44" s="10">
        <v>9.8000000000000007</v>
      </c>
      <c r="K44" s="10">
        <v>9.8000000000000007</v>
      </c>
      <c r="L44" s="10">
        <v>9.8000000000000007</v>
      </c>
      <c r="M44" s="10">
        <v>10.6</v>
      </c>
      <c r="N44" s="10">
        <v>10.6</v>
      </c>
      <c r="O44" s="10">
        <v>10.6</v>
      </c>
    </row>
    <row r="45" spans="1:15">
      <c r="A45" s="9" t="s">
        <v>12</v>
      </c>
      <c r="B45" s="7" t="s">
        <v>3</v>
      </c>
      <c r="C45" s="7"/>
      <c r="D45" s="10">
        <v>20.5</v>
      </c>
      <c r="E45" s="10">
        <v>20.5</v>
      </c>
      <c r="F45" s="10">
        <v>20.5</v>
      </c>
      <c r="G45" s="10">
        <v>18.100000000000001</v>
      </c>
      <c r="H45" s="10">
        <v>18.100000000000001</v>
      </c>
      <c r="I45" s="10">
        <v>18.100000000000001</v>
      </c>
      <c r="J45" s="10">
        <v>18.100000000000001</v>
      </c>
      <c r="K45" s="10">
        <v>18.100000000000001</v>
      </c>
      <c r="L45" s="10">
        <v>18.100000000000001</v>
      </c>
      <c r="M45" s="10">
        <v>20.5</v>
      </c>
      <c r="N45" s="10">
        <v>20.5</v>
      </c>
      <c r="O45" s="10">
        <v>20.5</v>
      </c>
    </row>
    <row r="46" spans="1:15">
      <c r="A46" s="11" t="s">
        <v>13</v>
      </c>
      <c r="B46" s="12" t="s">
        <v>3</v>
      </c>
      <c r="C46" s="12" t="s">
        <v>7</v>
      </c>
      <c r="D46" s="13">
        <f>SUM(D42:D45)</f>
        <v>323.51400000000001</v>
      </c>
      <c r="E46" s="13">
        <f t="shared" ref="E46:O46" si="9">SUM(E42:E45)</f>
        <v>323.51400000000001</v>
      </c>
      <c r="F46" s="13">
        <f t="shared" si="9"/>
        <v>323.51400000000001</v>
      </c>
      <c r="G46" s="13">
        <f t="shared" si="9"/>
        <v>320.31400000000002</v>
      </c>
      <c r="H46" s="13">
        <f t="shared" si="9"/>
        <v>320.31400000000002</v>
      </c>
      <c r="I46" s="13">
        <f t="shared" si="9"/>
        <v>320.31400000000002</v>
      </c>
      <c r="J46" s="13">
        <f t="shared" si="9"/>
        <v>320.31400000000002</v>
      </c>
      <c r="K46" s="13">
        <f t="shared" si="9"/>
        <v>320.31400000000002</v>
      </c>
      <c r="L46" s="13">
        <f t="shared" si="9"/>
        <v>320.31400000000002</v>
      </c>
      <c r="M46" s="13">
        <f t="shared" si="9"/>
        <v>323.51400000000001</v>
      </c>
      <c r="N46" s="13">
        <f t="shared" si="9"/>
        <v>323.51400000000001</v>
      </c>
      <c r="O46" s="13">
        <f t="shared" si="9"/>
        <v>323.51400000000001</v>
      </c>
    </row>
    <row r="47" spans="1:15">
      <c r="A47" s="9"/>
      <c r="B47" s="7"/>
      <c r="C47" s="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>
      <c r="A48" s="16" t="s">
        <v>14</v>
      </c>
      <c r="B48" s="17" t="s">
        <v>3</v>
      </c>
      <c r="C48" s="17"/>
      <c r="D48" s="18">
        <f t="shared" ref="D48:O48" si="10">D46-D39</f>
        <v>-181.8701117</v>
      </c>
      <c r="E48" s="18">
        <f t="shared" si="10"/>
        <v>-153.60801270000002</v>
      </c>
      <c r="F48" s="18">
        <f t="shared" si="10"/>
        <v>-119.76216479999999</v>
      </c>
      <c r="G48" s="18">
        <f t="shared" si="10"/>
        <v>-96.921241799999962</v>
      </c>
      <c r="H48" s="18">
        <f t="shared" si="10"/>
        <v>-134.06176319999997</v>
      </c>
      <c r="I48" s="18">
        <f t="shared" si="10"/>
        <v>-228.22247320000002</v>
      </c>
      <c r="J48" s="18">
        <f t="shared" si="10"/>
        <v>-296.74975969999997</v>
      </c>
      <c r="K48" s="18">
        <f t="shared" si="10"/>
        <v>-291.86960329999994</v>
      </c>
      <c r="L48" s="18">
        <f t="shared" si="10"/>
        <v>-196.09733409999996</v>
      </c>
      <c r="M48" s="18">
        <f t="shared" si="10"/>
        <v>-119.30507610000001</v>
      </c>
      <c r="N48" s="18">
        <f t="shared" si="10"/>
        <v>-157.36968239999999</v>
      </c>
      <c r="O48" s="18">
        <f t="shared" si="10"/>
        <v>-213.27949160000003</v>
      </c>
    </row>
    <row r="49" spans="1: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5">
      <c r="A52" s="2"/>
      <c r="B52" s="2"/>
      <c r="C52" s="2"/>
      <c r="D52" s="23">
        <v>46023</v>
      </c>
      <c r="E52" s="23">
        <v>46054</v>
      </c>
      <c r="F52" s="23">
        <v>46082</v>
      </c>
      <c r="G52" s="23">
        <v>46113</v>
      </c>
      <c r="H52" s="23">
        <v>46143</v>
      </c>
      <c r="I52" s="23">
        <v>46174</v>
      </c>
      <c r="J52" s="23">
        <v>46204</v>
      </c>
      <c r="K52" s="23">
        <v>46235</v>
      </c>
      <c r="L52" s="23">
        <v>46266</v>
      </c>
      <c r="M52" s="23">
        <v>46296</v>
      </c>
      <c r="N52" s="23">
        <v>46327</v>
      </c>
      <c r="O52" s="23">
        <v>46357</v>
      </c>
    </row>
    <row r="53" spans="1:15">
      <c r="A53" s="6" t="s">
        <v>17</v>
      </c>
      <c r="B53" s="7"/>
      <c r="C53" s="7"/>
      <c r="D53" s="8"/>
      <c r="E53" s="8"/>
      <c r="F53" s="8"/>
      <c r="G53" s="8"/>
      <c r="H53" s="8"/>
      <c r="I53" s="8"/>
      <c r="J53" s="8"/>
      <c r="K53" s="8"/>
      <c r="L53" s="8"/>
    </row>
    <row r="54" spans="1:15">
      <c r="A54" s="9" t="s">
        <v>25</v>
      </c>
      <c r="B54" s="7" t="s">
        <v>26</v>
      </c>
      <c r="C54" s="7"/>
      <c r="D54" s="15">
        <v>254.34707399999999</v>
      </c>
      <c r="E54" s="15">
        <v>227.02642600000001</v>
      </c>
      <c r="F54" s="15">
        <v>225.348444</v>
      </c>
      <c r="G54" s="15">
        <v>212.912136</v>
      </c>
      <c r="H54" s="15">
        <v>226.27687299999999</v>
      </c>
      <c r="I54" s="15">
        <v>248.36118300000001</v>
      </c>
      <c r="J54" s="15">
        <v>275.96270799999996</v>
      </c>
      <c r="K54" s="15">
        <v>277.40940899999998</v>
      </c>
      <c r="L54" s="15">
        <v>226.13857200000001</v>
      </c>
      <c r="M54" s="15">
        <v>225.59554399999999</v>
      </c>
      <c r="N54" s="15">
        <v>233.06330600000001</v>
      </c>
      <c r="O54" s="15">
        <v>269.99980499999998</v>
      </c>
    </row>
    <row r="55" spans="1:15">
      <c r="A55" s="11"/>
      <c r="B55" s="12"/>
      <c r="C55" s="12"/>
      <c r="D55" s="20"/>
      <c r="E55" s="20"/>
      <c r="F55" s="20"/>
      <c r="G55" s="20"/>
      <c r="H55" s="20"/>
      <c r="I55" s="20"/>
      <c r="J55" s="20"/>
      <c r="K55" s="20"/>
      <c r="L55" s="20"/>
    </row>
    <row r="56" spans="1:15">
      <c r="A56" s="6" t="s">
        <v>20</v>
      </c>
      <c r="B56" s="7"/>
      <c r="C56" s="7"/>
      <c r="D56" s="15"/>
      <c r="E56" s="15"/>
      <c r="F56" s="15"/>
      <c r="G56" s="15"/>
      <c r="H56" s="15"/>
      <c r="I56" s="15"/>
      <c r="J56" s="15"/>
      <c r="K56" s="15"/>
      <c r="L56" s="15"/>
    </row>
    <row r="57" spans="1:15">
      <c r="A57" s="9" t="s">
        <v>9</v>
      </c>
      <c r="B57" s="7" t="s">
        <v>26</v>
      </c>
      <c r="C57" s="7"/>
      <c r="D57" s="15">
        <v>131.45626999999999</v>
      </c>
      <c r="E57" s="15">
        <v>116.40933</v>
      </c>
      <c r="F57" s="15">
        <v>124.32421000000001</v>
      </c>
      <c r="G57" s="15">
        <v>90.058580000000006</v>
      </c>
      <c r="H57" s="15">
        <v>124.00084</v>
      </c>
      <c r="I57" s="15">
        <v>122.98535000000001</v>
      </c>
      <c r="J57" s="15">
        <v>126.43911999999999</v>
      </c>
      <c r="K57" s="15">
        <v>127.85447000000001</v>
      </c>
      <c r="L57" s="15">
        <v>100.66002999999999</v>
      </c>
      <c r="M57" s="15">
        <v>115.7368</v>
      </c>
      <c r="N57" s="15">
        <v>125.56159</v>
      </c>
      <c r="O57" s="15">
        <v>129.95975000000001</v>
      </c>
    </row>
    <row r="58" spans="1:15">
      <c r="A58" s="9" t="s">
        <v>21</v>
      </c>
      <c r="B58" s="7" t="s">
        <v>26</v>
      </c>
      <c r="C58" s="7"/>
      <c r="D58" s="15">
        <v>25.98039</v>
      </c>
      <c r="E58" s="15">
        <v>31.228580000000001</v>
      </c>
      <c r="F58" s="15">
        <v>42.410659999999993</v>
      </c>
      <c r="G58" s="15">
        <v>46.752569999999999</v>
      </c>
      <c r="H58" s="15">
        <v>52.85868</v>
      </c>
      <c r="I58" s="15">
        <v>57.503540000000008</v>
      </c>
      <c r="J58" s="15">
        <v>55.541059999999995</v>
      </c>
      <c r="K58" s="15">
        <v>51.603000000000002</v>
      </c>
      <c r="L58" s="15">
        <v>45.140740000000008</v>
      </c>
      <c r="M58" s="15">
        <v>38.746679999999998</v>
      </c>
      <c r="N58" s="15">
        <v>28.571759999999998</v>
      </c>
      <c r="O58" s="15">
        <v>25.056519999999995</v>
      </c>
    </row>
    <row r="59" spans="1:15">
      <c r="A59" s="9" t="s">
        <v>11</v>
      </c>
      <c r="B59" s="7" t="s">
        <v>26</v>
      </c>
      <c r="C59" s="7"/>
      <c r="D59" s="15">
        <v>3.94319</v>
      </c>
      <c r="E59" s="15">
        <v>3.5615900000000003</v>
      </c>
      <c r="F59" s="15">
        <v>3.94319</v>
      </c>
      <c r="G59" s="15">
        <v>5.9975899999999998</v>
      </c>
      <c r="H59" s="15">
        <v>6.1975100000000003</v>
      </c>
      <c r="I59" s="15">
        <v>5.9975899999999998</v>
      </c>
      <c r="J59" s="15">
        <v>6.1975200000000008</v>
      </c>
      <c r="K59" s="15">
        <v>6.1975100000000003</v>
      </c>
      <c r="L59" s="15">
        <v>5.9976000000000003</v>
      </c>
      <c r="M59" s="15">
        <v>6.3091099999999996</v>
      </c>
      <c r="N59" s="15">
        <v>6.1056000000000008</v>
      </c>
      <c r="O59" s="15">
        <v>6.3091099999999996</v>
      </c>
    </row>
    <row r="60" spans="1:15">
      <c r="A60" s="9" t="s">
        <v>12</v>
      </c>
      <c r="B60" s="7" t="s">
        <v>26</v>
      </c>
      <c r="C60" s="7"/>
      <c r="D60" s="15">
        <v>7.6260000000000003</v>
      </c>
      <c r="E60" s="15">
        <v>6.8879999999999999</v>
      </c>
      <c r="F60" s="15">
        <v>7.6260000000000003</v>
      </c>
      <c r="G60" s="15">
        <v>7.1675900000000006</v>
      </c>
      <c r="H60" s="15">
        <v>7.4065099999999999</v>
      </c>
      <c r="I60" s="15">
        <v>7.1675900000000006</v>
      </c>
      <c r="J60" s="15">
        <v>7.4065099999999999</v>
      </c>
      <c r="K60" s="15">
        <v>7.4065099999999999</v>
      </c>
      <c r="L60" s="15">
        <v>7.1675900000000006</v>
      </c>
      <c r="M60" s="15">
        <v>7.6260000000000003</v>
      </c>
      <c r="N60" s="15">
        <v>7.38</v>
      </c>
      <c r="O60" s="15">
        <v>7.6260000000000003</v>
      </c>
    </row>
    <row r="61" spans="1:15">
      <c r="A61" s="11" t="s">
        <v>13</v>
      </c>
      <c r="B61" s="7" t="s">
        <v>26</v>
      </c>
      <c r="C61" s="12" t="s">
        <v>7</v>
      </c>
      <c r="D61" s="21">
        <f>SUM(D57:D60)</f>
        <v>169.00584999999998</v>
      </c>
      <c r="E61" s="21">
        <f t="shared" ref="E61:O61" si="11">SUM(E57:E60)</f>
        <v>158.08750000000001</v>
      </c>
      <c r="F61" s="21">
        <f t="shared" si="11"/>
        <v>178.30405999999999</v>
      </c>
      <c r="G61" s="21">
        <f t="shared" si="11"/>
        <v>149.97632999999999</v>
      </c>
      <c r="H61" s="21">
        <f t="shared" si="11"/>
        <v>190.46353999999999</v>
      </c>
      <c r="I61" s="21">
        <f t="shared" si="11"/>
        <v>193.65407000000002</v>
      </c>
      <c r="J61" s="21">
        <f t="shared" si="11"/>
        <v>195.58420999999998</v>
      </c>
      <c r="K61" s="21">
        <f t="shared" si="11"/>
        <v>193.06148999999999</v>
      </c>
      <c r="L61" s="21">
        <f t="shared" si="11"/>
        <v>158.96596</v>
      </c>
      <c r="M61" s="21">
        <f t="shared" si="11"/>
        <v>168.41858999999999</v>
      </c>
      <c r="N61" s="21">
        <f t="shared" si="11"/>
        <v>167.61895000000001</v>
      </c>
      <c r="O61" s="21">
        <f t="shared" si="11"/>
        <v>168.95138000000003</v>
      </c>
    </row>
    <row r="62" spans="1:15">
      <c r="A62" s="9"/>
      <c r="B62" s="7"/>
      <c r="C62" s="7"/>
      <c r="D62" s="15"/>
      <c r="E62" s="15"/>
      <c r="F62" s="15"/>
      <c r="G62" s="15"/>
      <c r="H62" s="15"/>
      <c r="I62" s="15"/>
      <c r="J62" s="15"/>
      <c r="K62" s="15"/>
      <c r="L62" s="15"/>
    </row>
    <row r="63" spans="1:15">
      <c r="A63" s="16" t="s">
        <v>22</v>
      </c>
      <c r="B63" s="17" t="s">
        <v>26</v>
      </c>
      <c r="C63" s="17"/>
      <c r="D63" s="22">
        <f>D61-D54</f>
        <v>-85.341224000000011</v>
      </c>
      <c r="E63" s="22">
        <f t="shared" ref="E63:O63" si="12">E61-E54</f>
        <v>-68.938926000000009</v>
      </c>
      <c r="F63" s="22">
        <f t="shared" si="12"/>
        <v>-47.044384000000008</v>
      </c>
      <c r="G63" s="22">
        <f t="shared" si="12"/>
        <v>-62.935806000000014</v>
      </c>
      <c r="H63" s="22">
        <f t="shared" si="12"/>
        <v>-35.813333</v>
      </c>
      <c r="I63" s="22">
        <f t="shared" si="12"/>
        <v>-54.707112999999993</v>
      </c>
      <c r="J63" s="22">
        <f t="shared" si="12"/>
        <v>-80.378497999999979</v>
      </c>
      <c r="K63" s="22">
        <f t="shared" si="12"/>
        <v>-84.34791899999999</v>
      </c>
      <c r="L63" s="22">
        <f t="shared" si="12"/>
        <v>-67.172612000000015</v>
      </c>
      <c r="M63" s="22">
        <f t="shared" si="12"/>
        <v>-57.176953999999995</v>
      </c>
      <c r="N63" s="22">
        <f t="shared" si="12"/>
        <v>-65.444355999999999</v>
      </c>
      <c r="O63" s="22">
        <f t="shared" si="12"/>
        <v>-101.04842499999995</v>
      </c>
    </row>
  </sheetData>
  <mergeCells count="3">
    <mergeCell ref="A49:L49"/>
    <mergeCell ref="A50:L50"/>
    <mergeCell ref="A51:L51"/>
  </mergeCells>
  <pageMargins left="0.7" right="0.7" top="0.75" bottom="0.75" header="0.3" footer="0.3"/>
  <pageSetup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D2EB7C8246FF47926ABFE4E2D8CCDD" ma:contentTypeVersion="4" ma:contentTypeDescription="Create a new document." ma:contentTypeScope="" ma:versionID="a4b7b173de7c723a0aa958c0eb4dc508">
  <xsd:schema xmlns:xsd="http://www.w3.org/2001/XMLSchema" xmlns:xs="http://www.w3.org/2001/XMLSchema" xmlns:p="http://schemas.microsoft.com/office/2006/metadata/properties" xmlns:ns2="7d1cb27d-15f9-447a-8d71-e7088740cf9b" targetNamespace="http://schemas.microsoft.com/office/2006/metadata/properties" ma:root="true" ma:fieldsID="e3f269ac750671fee140178b3357e4d7" ns2:_="">
    <xsd:import namespace="7d1cb27d-15f9-447a-8d71-e7088740cf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cb27d-15f9-447a-8d71-e7088740cf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2C2A96-6CEA-4DBB-B076-C6307BC499BB}"/>
</file>

<file path=customXml/itemProps2.xml><?xml version="1.0" encoding="utf-8"?>
<ds:datastoreItem xmlns:ds="http://schemas.openxmlformats.org/officeDocument/2006/customXml" ds:itemID="{9E5B8C02-A089-4EAF-A285-7F05B7BBEAD0}"/>
</file>

<file path=customXml/itemProps3.xml><?xml version="1.0" encoding="utf-8"?>
<ds:datastoreItem xmlns:ds="http://schemas.openxmlformats.org/officeDocument/2006/customXml" ds:itemID="{DD307E97-0F40-4A7B-8354-CB81927B11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ACES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Derek Waite</dc:creator>
  <cp:keywords/>
  <dc:description/>
  <cp:lastModifiedBy>Christopher Jimenez</cp:lastModifiedBy>
  <cp:revision/>
  <dcterms:created xsi:type="dcterms:W3CDTF">2020-02-11T23:21:24Z</dcterms:created>
  <dcterms:modified xsi:type="dcterms:W3CDTF">2020-06-11T01:59:04Z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0x0101006ED2EB7C8246FF47926ABFE4E2D8CCDD</vt:lpwstr>
  </property>
</Properties>
</file>